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11.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mc:AlternateContent xmlns:mc="http://schemas.openxmlformats.org/markup-compatibility/2006">
    <mc:Choice Requires="x15">
      <x15ac:absPath xmlns:x15ac="http://schemas.microsoft.com/office/spreadsheetml/2010/11/ac" url="C:\Users\joanb\Desktop\Estadisticas\"/>
    </mc:Choice>
  </mc:AlternateContent>
  <xr:revisionPtr revIDLastSave="0" documentId="8_{12F04D98-AD65-4BFE-9DC2-A8DA49690CC5}" xr6:coauthVersionLast="40" xr6:coauthVersionMax="40" xr10:uidLastSave="{00000000-0000-0000-0000-000000000000}"/>
  <bookViews>
    <workbookView xWindow="0" yWindow="0" windowWidth="19200" windowHeight="8025" tabRatio="696" firstSheet="1" activeTab="21" xr2:uid="{00000000-000D-0000-FFFF-FFFF00000000}"/>
  </bookViews>
  <sheets>
    <sheet name="METRON" sheetId="23" state="hidden" r:id="rId1"/>
    <sheet name="YTD COMPARATIVO MENSUAL" sheetId="6" r:id="rId2"/>
    <sheet name="ENERO " sheetId="1" state="hidden" r:id="rId3"/>
    <sheet name="ENERO GRAFICO" sheetId="2" state="hidden" r:id="rId4"/>
    <sheet name="FEBRERO" sheetId="3" state="hidden" r:id="rId5"/>
    <sheet name="FEBRERO GRAFICO" sheetId="4" state="hidden" r:id="rId6"/>
    <sheet name="MARZO" sheetId="8" state="hidden" r:id="rId7"/>
    <sheet name="MARZO GRAFICO" sheetId="10" state="hidden" r:id="rId8"/>
    <sheet name="ABRIL" sheetId="12" state="hidden" r:id="rId9"/>
    <sheet name="ABRIL GRAFICO" sheetId="13" state="hidden" r:id="rId10"/>
    <sheet name="MAYO" sheetId="14" state="hidden" r:id="rId11"/>
    <sheet name="MAYO GRAFICO" sheetId="15" state="hidden" r:id="rId12"/>
    <sheet name="JUNIO" sheetId="22" state="hidden" r:id="rId13"/>
    <sheet name="JUNIO GRAFICO" sheetId="24" state="hidden" r:id="rId14"/>
    <sheet name="JULIO " sheetId="25" state="hidden" r:id="rId15"/>
    <sheet name="Hoja1" sheetId="26" state="hidden" r:id="rId16"/>
    <sheet name="JULIO GRAFICO" sheetId="27" state="hidden" r:id="rId17"/>
    <sheet name="AGOSTO" sheetId="29" state="hidden" r:id="rId18"/>
    <sheet name="AGOSTO GRAFICO" sheetId="30" state="hidden" r:id="rId19"/>
    <sheet name="SEPTIEMBRE " sheetId="31" state="hidden" r:id="rId20"/>
    <sheet name="SEPTIEMBRE GRAFICO" sheetId="32" state="hidden" r:id="rId21"/>
    <sheet name="OCTUBRE" sheetId="33" r:id="rId22"/>
    <sheet name="OCTUBRE GRAFICO" sheetId="34" r:id="rId23"/>
  </sheets>
  <definedNames>
    <definedName name="_xlnm.Print_Area" localSheetId="8">ABRIL!$A$1:$E$26</definedName>
    <definedName name="_xlnm.Print_Area" localSheetId="17">AGOSTO!$A$1:$G$87</definedName>
    <definedName name="_xlnm.Print_Area" localSheetId="14">'JULIO '!$A$1:$G$72</definedName>
    <definedName name="_xlnm.Print_Area" localSheetId="12">JUNIO!$A$1:$G$74</definedName>
    <definedName name="_xlnm.Print_Area" localSheetId="21">OCTUBRE!$A$1:$G$64</definedName>
    <definedName name="_xlnm.Print_Area" localSheetId="19">'SEPTIEMBRE '!$A$1:$G$76</definedName>
    <definedName name="_xlnm.Print_Area" localSheetId="1">'YTD COMPARATIVO MENSUAL'!$A$1:$O$31</definedName>
    <definedName name="Print_Area" localSheetId="2">'ENERO '!$A$1:$D$21</definedName>
    <definedName name="Print_Titles" localSheetId="2">'ENERO '!$5:$5</definedName>
    <definedName name="_xlnm.Print_Titles" localSheetId="8">ABRIL!$7:$8</definedName>
    <definedName name="_xlnm.Print_Titles" localSheetId="17">AGOSTO!$7:$8</definedName>
    <definedName name="_xlnm.Print_Titles" localSheetId="4">FEBRERO!$5:$5</definedName>
    <definedName name="_xlnm.Print_Titles" localSheetId="14">'JULIO '!$7:$8</definedName>
    <definedName name="_xlnm.Print_Titles" localSheetId="12">JUNIO!$7:$8</definedName>
    <definedName name="_xlnm.Print_Titles" localSheetId="6">MARZO!$4:$5</definedName>
    <definedName name="_xlnm.Print_Titles" localSheetId="10">MAYO!$7:$8</definedName>
    <definedName name="_xlnm.Print_Titles" localSheetId="21">OCTUBRE!$7:$8</definedName>
    <definedName name="_xlnm.Print_Titles" localSheetId="19">'SEPTIEMBRE '!$7:$8</definedName>
  </definedNames>
  <calcPr calcId="181029"/>
</workbook>
</file>

<file path=xl/calcChain.xml><?xml version="1.0" encoding="utf-8"?>
<calcChain xmlns="http://schemas.openxmlformats.org/spreadsheetml/2006/main">
  <c r="K8" i="33" l="1"/>
  <c r="C11" i="34" s="1"/>
  <c r="K8" i="6" s="1"/>
  <c r="I8" i="33"/>
  <c r="O8" i="33"/>
  <c r="M8" i="33"/>
  <c r="C13" i="34" s="1"/>
  <c r="K10" i="6" s="1"/>
  <c r="L8" i="33"/>
  <c r="C12" i="34" s="1"/>
  <c r="K9" i="6" s="1"/>
  <c r="C16" i="34"/>
  <c r="K13" i="6" s="1"/>
  <c r="C15" i="34"/>
  <c r="K12" i="6" s="1"/>
  <c r="C14" i="34"/>
  <c r="K11" i="6" s="1"/>
  <c r="C10" i="34"/>
  <c r="K7" i="6" s="1"/>
  <c r="C9" i="34"/>
  <c r="K6" i="6" s="1"/>
  <c r="C16" i="32" l="1"/>
  <c r="J13" i="6" s="1"/>
  <c r="J12" i="6"/>
  <c r="C14" i="32"/>
  <c r="J11" i="6" s="1"/>
  <c r="C13" i="32"/>
  <c r="J10" i="6" s="1"/>
  <c r="C12" i="32"/>
  <c r="J9" i="6" s="1"/>
  <c r="J8" i="6"/>
  <c r="C10" i="32"/>
  <c r="J7" i="6" s="1"/>
  <c r="C9" i="32"/>
  <c r="J6" i="6" s="1"/>
  <c r="C16" i="30"/>
  <c r="I13" i="6" s="1"/>
  <c r="C15" i="30"/>
  <c r="I12" i="6" s="1"/>
  <c r="C14" i="30"/>
  <c r="I11" i="6" s="1"/>
  <c r="C13" i="30"/>
  <c r="I10" i="6" s="1"/>
  <c r="C12" i="30"/>
  <c r="I9" i="6" s="1"/>
  <c r="C11" i="30"/>
  <c r="I8" i="6" s="1"/>
  <c r="C10" i="30"/>
  <c r="I7" i="6" s="1"/>
  <c r="C9" i="30"/>
  <c r="I6" i="6" s="1"/>
  <c r="C16" i="27"/>
  <c r="H13" i="6" s="1"/>
  <c r="C15" i="27"/>
  <c r="H12" i="6" s="1"/>
  <c r="C14" i="27"/>
  <c r="H11" i="6" s="1"/>
  <c r="C13" i="27"/>
  <c r="H10" i="6" s="1"/>
  <c r="C12" i="27"/>
  <c r="H9" i="6" s="1"/>
  <c r="C11" i="27"/>
  <c r="H8" i="6" s="1"/>
  <c r="C10" i="27"/>
  <c r="H7" i="6" s="1"/>
  <c r="C9" i="27"/>
  <c r="H6" i="6" s="1"/>
  <c r="C7" i="26"/>
  <c r="C14" i="26"/>
  <c r="C10" i="26"/>
  <c r="O9" i="22"/>
  <c r="C15" i="26" s="1"/>
  <c r="P9" i="22"/>
  <c r="C16" i="24" s="1"/>
  <c r="G13" i="6" s="1"/>
  <c r="M9" i="22"/>
  <c r="C13" i="24" s="1"/>
  <c r="G10" i="6" s="1"/>
  <c r="L9" i="22"/>
  <c r="C12" i="26" s="1"/>
  <c r="K9" i="22"/>
  <c r="C11" i="26" s="1"/>
  <c r="I9" i="22"/>
  <c r="C9" i="24" s="1"/>
  <c r="G6" i="6" s="1"/>
  <c r="F8" i="6"/>
  <c r="C14" i="24"/>
  <c r="G11" i="6" s="1"/>
  <c r="C11" i="24"/>
  <c r="C10" i="24"/>
  <c r="G7" i="6" s="1"/>
  <c r="C7" i="24"/>
  <c r="G8" i="6"/>
  <c r="F13" i="6"/>
  <c r="F12" i="6"/>
  <c r="F11" i="6"/>
  <c r="F10" i="6"/>
  <c r="F9" i="6"/>
  <c r="F7" i="6"/>
  <c r="F6" i="6"/>
  <c r="C15" i="24" l="1"/>
  <c r="G12" i="6" s="1"/>
  <c r="C13" i="26"/>
  <c r="C9" i="26"/>
  <c r="C12" i="24"/>
  <c r="G9" i="6" s="1"/>
  <c r="C16" i="26"/>
  <c r="C15" i="13"/>
  <c r="E12" i="6" s="1"/>
  <c r="E13" i="6"/>
  <c r="E11" i="6"/>
  <c r="E10" i="6"/>
  <c r="E9" i="6"/>
  <c r="E8" i="6"/>
  <c r="E7" i="6"/>
  <c r="E6" i="6"/>
  <c r="D13" i="6"/>
  <c r="D12" i="6"/>
  <c r="D11" i="6"/>
  <c r="D10" i="6"/>
  <c r="D9" i="6"/>
  <c r="D8" i="6"/>
  <c r="D7" i="6"/>
  <c r="D6" i="6"/>
  <c r="C8" i="6" l="1"/>
  <c r="C13" i="6"/>
  <c r="B13" i="6"/>
  <c r="C12" i="6"/>
  <c r="B12" i="6"/>
  <c r="C11" i="6"/>
  <c r="B11" i="6"/>
  <c r="C10" i="6"/>
  <c r="B10" i="6"/>
  <c r="C9" i="6"/>
  <c r="B9" i="6"/>
  <c r="B8" i="6"/>
  <c r="C7" i="6"/>
  <c r="B7" i="6"/>
  <c r="B6" i="6"/>
  <c r="N6" i="6" s="1"/>
  <c r="O6" i="6" s="1"/>
  <c r="N11" i="6" l="1"/>
  <c r="O11" i="6" s="1"/>
  <c r="N13" i="6"/>
  <c r="O13" i="6" s="1"/>
  <c r="N10" i="6"/>
  <c r="O10" i="6" s="1"/>
  <c r="N12" i="6"/>
  <c r="O12" i="6" s="1"/>
  <c r="N8" i="6"/>
  <c r="O8" i="6" s="1"/>
  <c r="N9" i="6"/>
  <c r="O9" i="6" s="1"/>
  <c r="N7" i="6"/>
  <c r="O7" i="6" s="1"/>
  <c r="C7" i="4"/>
  <c r="B7" i="2" l="1"/>
</calcChain>
</file>

<file path=xl/sharedStrings.xml><?xml version="1.0" encoding="utf-8"?>
<sst xmlns="http://schemas.openxmlformats.org/spreadsheetml/2006/main" count="1156" uniqueCount="592">
  <si>
    <t>COMPAÑIAS</t>
  </si>
  <si>
    <t>FECHA</t>
  </si>
  <si>
    <t>PROVINCIA</t>
  </si>
  <si>
    <t>INFORME DE NOVEDAD</t>
  </si>
  <si>
    <t>ROBO</t>
  </si>
  <si>
    <t>MUERTE</t>
  </si>
  <si>
    <t>MINISTERIO DE DEFENSA</t>
  </si>
  <si>
    <t>SUPERINTENDENCIA DE VIGILANCIA Y SEGURIDAD PRIVADA</t>
  </si>
  <si>
    <t>CUADRO ESTADISTICO DE NOVEDADES</t>
  </si>
  <si>
    <t>NOVEDADES POR TIPO</t>
  </si>
  <si>
    <t>SUSTRACCION DE ARMAS</t>
  </si>
  <si>
    <t>ARMAS RECUPERADAS</t>
  </si>
  <si>
    <t>HERIDOS</t>
  </si>
  <si>
    <t>ATRACO</t>
  </si>
  <si>
    <t>PERDIDA DE ARMA</t>
  </si>
  <si>
    <t>INCIDENTE</t>
  </si>
  <si>
    <t>NOVEDADES ENERO 2018</t>
  </si>
  <si>
    <r>
      <rPr>
        <b/>
        <sz val="12"/>
        <rFont val="Times New Roman"/>
        <family val="1"/>
      </rPr>
      <t xml:space="preserve">SEPRISA   </t>
    </r>
    <r>
      <rPr>
        <b/>
        <sz val="12"/>
        <color theme="1"/>
        <rFont val="Times New Roman"/>
        <family val="1"/>
      </rPr>
      <t xml:space="preserve">                                          /                                                                                                                                                                      HERIDOS                                                      (2)</t>
    </r>
  </si>
  <si>
    <t>LA ROMANA</t>
  </si>
  <si>
    <t>SAN PEDRO DE MACORÍS</t>
  </si>
  <si>
    <t>30/012018</t>
  </si>
  <si>
    <t>SANTIAGO</t>
  </si>
  <si>
    <r>
      <rPr>
        <b/>
        <sz val="12"/>
        <rFont val="Times New Roman"/>
        <family val="1"/>
      </rPr>
      <t>DOMINICAN WATCHMAN</t>
    </r>
    <r>
      <rPr>
        <b/>
        <sz val="12"/>
        <color rgb="FFFF0000"/>
        <rFont val="Times New Roman"/>
        <family val="1"/>
      </rPr>
      <t xml:space="preserve">                                            </t>
    </r>
    <r>
      <rPr>
        <b/>
        <sz val="12"/>
        <rFont val="Times New Roman"/>
        <family val="1"/>
      </rPr>
      <t>/</t>
    </r>
    <r>
      <rPr>
        <b/>
        <sz val="12"/>
        <color rgb="FFFF0000"/>
        <rFont val="Times New Roman"/>
        <family val="1"/>
      </rPr>
      <t xml:space="preserve">                                                           </t>
    </r>
    <r>
      <rPr>
        <b/>
        <sz val="12"/>
        <rFont val="Times New Roman"/>
        <family val="1"/>
      </rPr>
      <t xml:space="preserve">                                 </t>
    </r>
    <r>
      <rPr>
        <b/>
        <sz val="12"/>
        <color rgb="FFFF0000"/>
        <rFont val="Times New Roman"/>
        <family val="1"/>
      </rPr>
      <t xml:space="preserve">                                                      </t>
    </r>
    <r>
      <rPr>
        <b/>
        <sz val="12"/>
        <rFont val="Times New Roman"/>
        <family val="1"/>
      </rPr>
      <t xml:space="preserve">HERIDO                                                      </t>
    </r>
  </si>
  <si>
    <t>ENERO 2018</t>
  </si>
  <si>
    <r>
      <rPr>
        <b/>
        <sz val="12"/>
        <rFont val="Times New Roman"/>
        <family val="1"/>
      </rPr>
      <t>SEGURIDAD PROPIA</t>
    </r>
    <r>
      <rPr>
        <b/>
        <sz val="12"/>
        <color rgb="FFFF0000"/>
        <rFont val="Times New Roman"/>
        <family val="1"/>
      </rPr>
      <t xml:space="preserve">                                                                          </t>
    </r>
    <r>
      <rPr>
        <b/>
        <sz val="12"/>
        <rFont val="Times New Roman"/>
        <family val="1"/>
      </rPr>
      <t xml:space="preserve">/ </t>
    </r>
    <r>
      <rPr>
        <b/>
        <sz val="12"/>
        <color theme="1"/>
        <rFont val="Times New Roman"/>
        <family val="1"/>
      </rPr>
      <t xml:space="preserve">                                                                                                                                                                                                                              MUERTE</t>
    </r>
  </si>
  <si>
    <r>
      <rPr>
        <b/>
        <sz val="12"/>
        <rFont val="Times New Roman"/>
        <family val="1"/>
      </rPr>
      <t xml:space="preserve">VIGILANTES DEL ESTE </t>
    </r>
    <r>
      <rPr>
        <b/>
        <sz val="12"/>
        <color theme="1"/>
        <rFont val="Times New Roman"/>
        <family val="1"/>
      </rPr>
      <t xml:space="preserve">                                             /                        SUSTRACION ARMA                                                                     /                              ATRACO</t>
    </r>
  </si>
  <si>
    <t>LA ALTAGRACIA</t>
  </si>
  <si>
    <t xml:space="preserve">El nacional haitiano Gabriel Martillen de mas generales desconocidas  resultó muerto por las heridas producidas por arma de fuego disparada por el Sr. Severo Rijo Gerente (Accionista principal) de la compañía OSCORP SECURITY cuando se presentó a las instalaciones que albergan las oficinas de la compañía del Residencial Punta. Cuando el occiso se presentó a cobrar unos servicios prestados </t>
  </si>
  <si>
    <t>SEGURIDAD Y PROTECCION                                                                                          /                                                                                                      PERDIDA</t>
  </si>
  <si>
    <r>
      <rPr>
        <b/>
        <sz val="12"/>
        <color theme="1"/>
        <rFont val="Times New Roman"/>
        <family val="1"/>
      </rPr>
      <t xml:space="preserve">MINISTERIO DE DEFENSA                                                                                                                                                                              Superintendencia de Vigilancia y Seguridad Privada   </t>
    </r>
    <r>
      <rPr>
        <sz val="12"/>
        <color theme="1"/>
        <rFont val="Times New Roman"/>
        <family val="1"/>
      </rPr>
      <t xml:space="preserve">                                                                                                                            “TODO POR LA PATRIA”                                                                                                                                                           “Año del Fomento de las Exportaciones”</t>
    </r>
  </si>
  <si>
    <r>
      <t xml:space="preserve">Un vigilante privado fue encontrado muerto en un taller de pintura en la Ciudad de San Pedro de Macorís, este fue solo identificado como </t>
    </r>
    <r>
      <rPr>
        <b/>
        <sz val="12"/>
        <color theme="1"/>
        <rFont val="Times New Roman"/>
        <family val="1"/>
      </rPr>
      <t>Negro</t>
    </r>
    <r>
      <rPr>
        <sz val="12"/>
        <color theme="1"/>
        <rFont val="Times New Roman"/>
        <family val="1"/>
      </rPr>
      <t>, cuyo cuerpo fue descubierto en dicho taller, ubicado en la calle Henriquez Mejia de Placer Bonito de esta Ciudad. El mismo presenta varias laceraciones, por lo que la policia investiga el caso.</t>
    </r>
  </si>
  <si>
    <t>El señor Epifanio Cabrera Rodríguez, Ced. 031-0060415-0, Supervisor de la compañía  salió a la instalación de un servicio para lo cual le fue entregada una Escopeta Marca Mossberg, Cal. 12, Número H784474, dicha arma  no regresó del servicio que se le envío a instalar sin la debida justificación, se procedió un levantamiento de arma a la gerencia de santiago y hasta la fecha no se ha podido determinar el paradero de la referida arma.</t>
  </si>
  <si>
    <r>
      <t xml:space="preserve">Incidente ocurrido en la envasadora de gas muñoz Gas, ubicada en la salida San pedro-La Romana, en donde desconocidos golpearon y amarraron al vigilante BELISARIO CUSTODIA HERNANDEZ, cédula 030-0002406-1, despojándolo de la escopeta marca Mossberg, cal. 12MM, color negro, Serie </t>
    </r>
    <r>
      <rPr>
        <sz val="12"/>
        <rFont val="Times New Roman"/>
        <family val="1"/>
      </rPr>
      <t>K882526,</t>
    </r>
    <r>
      <rPr>
        <sz val="12"/>
        <color theme="1"/>
        <rFont val="Times New Roman"/>
        <family val="1"/>
      </rPr>
      <t xml:space="preserve"> No. Licencia 290268, un celular flota color NEGRO con BLANCO marca SAMSUN y un celular flota pequeño, propiedad de la Envasadora Macorís Gas un Very phone y la suma de RD$4,000.00 pesos, dinero que habían dejado para entregarlo al personal de la Envasadora </t>
    </r>
  </si>
  <si>
    <t>Incidente ocurrido en la farmacia CAROL ubicada en la calle Sánchez barrio Miramar, de esta ciudad cuando  al vigilante JUAN JOSE VICTOR SANTANA, Dominicano  37 años Cédula No. 023-0147477-7, vigilante de SEPRISA,  se le cayó la escopeta  marca Mossberg, número de serie  J774656, Cal. 12MM, la cual disparó con el impacto hiriendo a los nombrados RAILIN DAVID TRINIDAD BELTRE, de 24 años cédula de identificación 402-2351092-2 y CHARLES PÉREZ LUCIANO de 31 años cédula de identificación 023-0146866-2 ambos Dominicanos,  los cuales presentan heridas multiples por arma de fuego en la espalda según informe de la Pólicia y Diagnostico Médico</t>
  </si>
  <si>
    <t>El vigilante CRISTIAN DE JESUS URIBE MINAYA, Dominicano de 29 años ced. 402-2167162-7, perteneciente a la compañia DOMINICAN WATCHMAN, de servicio en el residencial Alegro 2 en la Constructora Alconi  del sector Arroyo Hondo Arriba de la ciudad de Santiago. Lugar al que  se presentó el nombrado nacional Haitiano SANOM EDREN, indocumentado 21 años, quien resulto con  una herida en el brazo izquierdo. El nacional haitiano  habia ido reclamar en compañía de mas personas una deuda por salarios (dos meses),  por lo que el vigilante durante la discusión  se vió en la obligación de disparar ocasionándole la herida antes descrita. Dicho vigilante se encuentra detenido para los fines correspondientes</t>
  </si>
  <si>
    <t>Leyenda</t>
  </si>
  <si>
    <r>
      <rPr>
        <b/>
        <sz val="9"/>
        <color theme="1"/>
        <rFont val="Times New Roman"/>
        <family val="1"/>
      </rPr>
      <t>SUSTRACCION DE ARMAS :</t>
    </r>
    <r>
      <rPr>
        <sz val="9"/>
        <color theme="1"/>
        <rFont val="Times New Roman"/>
        <family val="1"/>
      </rPr>
      <t xml:space="preserve"> Armas sustraidas a Vigilantes o personas empleadas en Vigilancia y seguridad privada en el ejercicio de su labor</t>
    </r>
  </si>
  <si>
    <r>
      <rPr>
        <b/>
        <sz val="9"/>
        <color theme="1"/>
        <rFont val="Times New Roman"/>
        <family val="1"/>
      </rPr>
      <t>ARMAS RECUPERADAS:</t>
    </r>
    <r>
      <rPr>
        <sz val="9"/>
        <color theme="1"/>
        <rFont val="Times New Roman"/>
        <family val="1"/>
      </rPr>
      <t xml:space="preserve"> Armas recuperadas que hayan sido sustraidas a Vigilantes o personas empleadas en Vigilancia y seguridad privada en el ejercicio de su labor</t>
    </r>
  </si>
  <si>
    <r>
      <rPr>
        <b/>
        <sz val="9"/>
        <color theme="1"/>
        <rFont val="Times New Roman"/>
        <family val="1"/>
      </rPr>
      <t xml:space="preserve">HERIDOS: </t>
    </r>
    <r>
      <rPr>
        <sz val="9"/>
        <color theme="1"/>
        <rFont val="Times New Roman"/>
        <family val="1"/>
      </rPr>
      <t>Vigilantes o personas empleadas en Vigilancia y seguridad privada heridos en el ejercicio de su labor</t>
    </r>
  </si>
  <si>
    <r>
      <rPr>
        <b/>
        <sz val="9"/>
        <color theme="1"/>
        <rFont val="Times New Roman"/>
        <family val="1"/>
      </rPr>
      <t xml:space="preserve">MUERTE: </t>
    </r>
    <r>
      <rPr>
        <sz val="9"/>
        <color theme="1"/>
        <rFont val="Times New Roman"/>
        <family val="1"/>
      </rPr>
      <t xml:space="preserve"> Vigilantes o personas empleadas en Vigilancia y seguridad privada muerta en el ejercicio de su labor</t>
    </r>
  </si>
  <si>
    <r>
      <rPr>
        <b/>
        <sz val="9"/>
        <color theme="1"/>
        <rFont val="Times New Roman"/>
        <family val="1"/>
      </rPr>
      <t>ATRACO</t>
    </r>
    <r>
      <rPr>
        <sz val="9"/>
        <color theme="1"/>
        <rFont val="Times New Roman"/>
        <family val="1"/>
      </rPr>
      <t>: Accion delicuencial con la intervencion de Vigilantes o personas empleadas en Vigilancia y seguridad privada en el ejercicio de su labor</t>
    </r>
  </si>
  <si>
    <r>
      <rPr>
        <b/>
        <sz val="9"/>
        <color theme="1"/>
        <rFont val="Times New Roman"/>
        <family val="1"/>
      </rPr>
      <t>PERDIDA DE ARMA:</t>
    </r>
    <r>
      <rPr>
        <sz val="9"/>
        <color theme="1"/>
        <rFont val="Times New Roman"/>
        <family val="1"/>
      </rPr>
      <t xml:space="preserve">  Armas perdidas a Vigilantes o personas empleadas en Vigilancia y seguridad privada en el ejercicio de su labor</t>
    </r>
  </si>
  <si>
    <r>
      <rPr>
        <b/>
        <sz val="9"/>
        <color theme="1"/>
        <rFont val="Times New Roman"/>
        <family val="1"/>
      </rPr>
      <t>INCIDENTE:</t>
    </r>
    <r>
      <rPr>
        <sz val="9"/>
        <color theme="1"/>
        <rFont val="Times New Roman"/>
        <family val="1"/>
      </rPr>
      <t xml:space="preserve"> Novedades que involucra a Vigilantes o personas empleadas en Vigilancia y seguridad privada en el ejercicio de su labor</t>
    </r>
  </si>
  <si>
    <r>
      <rPr>
        <b/>
        <sz val="9"/>
        <color theme="1"/>
        <rFont val="Times New Roman"/>
        <family val="1"/>
      </rPr>
      <t>ROBO:</t>
    </r>
    <r>
      <rPr>
        <sz val="9"/>
        <color theme="1"/>
        <rFont val="Times New Roman"/>
        <family val="1"/>
      </rPr>
      <t xml:space="preserve">  Accion delicuencial en el puesto de servicio donde no hay intervención directa de Vigilantes o personas empleadas en Vigilancia y seguridad privada en el ejercicio de su labor</t>
    </r>
  </si>
  <si>
    <t>OSCORP SECURITY                                        /                                          MUERTE                                    /                                INCIDENTE</t>
  </si>
  <si>
    <t>NOVEDADES FEBRERO 2018</t>
  </si>
  <si>
    <r>
      <rPr>
        <b/>
        <sz val="8"/>
        <color theme="1"/>
        <rFont val="Times New Roman"/>
        <family val="1"/>
      </rPr>
      <t>SUSTRACCION DE ARMAS :</t>
    </r>
    <r>
      <rPr>
        <sz val="8"/>
        <color theme="1"/>
        <rFont val="Times New Roman"/>
        <family val="1"/>
      </rPr>
      <t xml:space="preserve"> Armas sustraidas a Vigilantes o personas empleadas en Vigilancia y seguridad privada en el ejercicio de su labor</t>
    </r>
  </si>
  <si>
    <r>
      <rPr>
        <b/>
        <sz val="8"/>
        <color theme="1"/>
        <rFont val="Times New Roman"/>
        <family val="1"/>
      </rPr>
      <t>ARMAS RECUPERADAS:</t>
    </r>
    <r>
      <rPr>
        <sz val="8"/>
        <color theme="1"/>
        <rFont val="Times New Roman"/>
        <family val="1"/>
      </rPr>
      <t xml:space="preserve"> Armas recuperadas que hayan sido sustraidas a Vigilantes o personas empleadas en Vigilancia y seguridad privada en el ejercicio de su labor</t>
    </r>
  </si>
  <si>
    <r>
      <rPr>
        <b/>
        <sz val="8"/>
        <color theme="1"/>
        <rFont val="Times New Roman"/>
        <family val="1"/>
      </rPr>
      <t xml:space="preserve">HERIDOS: </t>
    </r>
    <r>
      <rPr>
        <sz val="8"/>
        <color theme="1"/>
        <rFont val="Times New Roman"/>
        <family val="1"/>
      </rPr>
      <t>Vigilantes o personas empleadas en Vigilancia y seguridad privada heridos en el ejercicio de su labor</t>
    </r>
  </si>
  <si>
    <r>
      <rPr>
        <b/>
        <sz val="8"/>
        <color theme="1"/>
        <rFont val="Times New Roman"/>
        <family val="1"/>
      </rPr>
      <t xml:space="preserve">MUERTE: </t>
    </r>
    <r>
      <rPr>
        <sz val="8"/>
        <color theme="1"/>
        <rFont val="Times New Roman"/>
        <family val="1"/>
      </rPr>
      <t xml:space="preserve"> Vigilantes o personas empleadas en Vigilancia y seguridad privada muerta en el ejercicio de su labor</t>
    </r>
  </si>
  <si>
    <r>
      <rPr>
        <b/>
        <sz val="8"/>
        <color theme="1"/>
        <rFont val="Times New Roman"/>
        <family val="1"/>
      </rPr>
      <t>ATRACO</t>
    </r>
    <r>
      <rPr>
        <sz val="8"/>
        <color theme="1"/>
        <rFont val="Times New Roman"/>
        <family val="1"/>
      </rPr>
      <t>: Accion delicuencial con la intervencion de Vigilantes o personas empleadas en Vigilancia y seguridad privada en el ejercicio de su labor</t>
    </r>
  </si>
  <si>
    <r>
      <rPr>
        <b/>
        <sz val="8"/>
        <color theme="1"/>
        <rFont val="Times New Roman"/>
        <family val="1"/>
      </rPr>
      <t>PERDIDA DE ARMA:</t>
    </r>
    <r>
      <rPr>
        <sz val="8"/>
        <color theme="1"/>
        <rFont val="Times New Roman"/>
        <family val="1"/>
      </rPr>
      <t xml:space="preserve">  Armas perdidas a Vigilantes o personas empleadas en Vigilancia y seguridad privada en el ejercicio de su labor</t>
    </r>
  </si>
  <si>
    <r>
      <rPr>
        <b/>
        <sz val="8"/>
        <color theme="1"/>
        <rFont val="Times New Roman"/>
        <family val="1"/>
      </rPr>
      <t>INCIDENTE:</t>
    </r>
    <r>
      <rPr>
        <sz val="8"/>
        <color theme="1"/>
        <rFont val="Times New Roman"/>
        <family val="1"/>
      </rPr>
      <t xml:space="preserve"> Novedades que involucra a Vigilantes o personas empleadas en Vigilancia y seguridad privada en el ejercicio de su labor</t>
    </r>
  </si>
  <si>
    <r>
      <rPr>
        <b/>
        <sz val="8"/>
        <color theme="1"/>
        <rFont val="Times New Roman"/>
        <family val="1"/>
      </rPr>
      <t>ROBO:</t>
    </r>
    <r>
      <rPr>
        <sz val="8"/>
        <color theme="1"/>
        <rFont val="Times New Roman"/>
        <family val="1"/>
      </rPr>
      <t xml:space="preserve">  Accion delicuencial en el puesto de servicio donde no hay intervención directa de Vigilantes o personas empleadas en Vigilancia y seguridad privada en el ejercicio de su labor</t>
    </r>
  </si>
  <si>
    <t>ENERO</t>
  </si>
  <si>
    <t>FEBRERO</t>
  </si>
  <si>
    <t>MARZO</t>
  </si>
  <si>
    <t>ABRIL</t>
  </si>
  <si>
    <t>MAYO</t>
  </si>
  <si>
    <t>JUNIO</t>
  </si>
  <si>
    <t>JULIO</t>
  </si>
  <si>
    <t>AGOSTO</t>
  </si>
  <si>
    <t>SEPTIEMBRE</t>
  </si>
  <si>
    <t>OCTUBRE</t>
  </si>
  <si>
    <t>NOVIEMBRE</t>
  </si>
  <si>
    <t>DICIEMBRE</t>
  </si>
  <si>
    <t>TOTAL</t>
  </si>
  <si>
    <t>INDICADORES DE MEDICION</t>
  </si>
  <si>
    <t>BARAHONA</t>
  </si>
  <si>
    <t>MONTECRISTI</t>
  </si>
  <si>
    <t>BOCA CHICA</t>
  </si>
  <si>
    <t>SAN FRANCISCO DE MACORÍS</t>
  </si>
  <si>
    <t>SEGURIDAD PROPIA                   /                                                MUERTE</t>
  </si>
  <si>
    <t>No. LICENCIA</t>
  </si>
  <si>
    <t xml:space="preserve">CA0004  </t>
  </si>
  <si>
    <t>CA0130</t>
  </si>
  <si>
    <t>CA0088</t>
  </si>
  <si>
    <t>LA VEGA</t>
  </si>
  <si>
    <t>CA0175</t>
  </si>
  <si>
    <t>CA0142</t>
  </si>
  <si>
    <t>ARMADURA PROTECCION Y SEGURIDAD                                    /                                     SUSTRACION ARMA</t>
  </si>
  <si>
    <t xml:space="preserve">SEGURIDAD ESPECIAL                /                                             SUSTRACION ARMA </t>
  </si>
  <si>
    <t>CA0042</t>
  </si>
  <si>
    <t>SANTO DOMINGO</t>
  </si>
  <si>
    <t>CA0108</t>
  </si>
  <si>
    <t>SAN CRISTOBAL</t>
  </si>
  <si>
    <t>SERVICIOS PROFESIONALES DE SEGURIDAD                      (SERPROPRI)                                       /                                            MUERTE</t>
  </si>
  <si>
    <r>
      <rPr>
        <b/>
        <sz val="10"/>
        <color theme="1"/>
        <rFont val="Times New Roman"/>
        <family val="1"/>
      </rPr>
      <t xml:space="preserve">AGENCIA DE SUPERVISION DE VIGILANCIA Y SEGURIDAD, S.A.                      ASUVISE                                      /                                                      SUSTRACION ARMA                       /                                       MUERTE                                         </t>
    </r>
    <r>
      <rPr>
        <b/>
        <sz val="10"/>
        <color rgb="FFFF0000"/>
        <rFont val="Times New Roman"/>
        <family val="1"/>
      </rPr>
      <t xml:space="preserve">                         </t>
    </r>
    <r>
      <rPr>
        <b/>
        <sz val="10"/>
        <color theme="1"/>
        <rFont val="Times New Roman"/>
        <family val="1"/>
      </rPr>
      <t xml:space="preserve">  </t>
    </r>
    <r>
      <rPr>
        <b/>
        <sz val="10"/>
        <color rgb="FFFF0000"/>
        <rFont val="Times New Roman"/>
        <family val="1"/>
      </rPr>
      <t xml:space="preserve">                  </t>
    </r>
  </si>
  <si>
    <t>CONSULTORES EN SISTEMAS DE INFORMACION Y SEGURIDAD                                          (CONSULSISE)                                                                  /                                                      MUERTE</t>
  </si>
  <si>
    <t xml:space="preserve">SEGURIDAD PROPIA                   /                                                MUERTE                                               /                                                   SUSTRACCION  ARMAS </t>
  </si>
  <si>
    <t xml:space="preserve">SERVICIOS PROFESIONALES DE SEGURIDAD                          (SERPROPRI)                                   /                                                           INCIDENTE                                                     /                                         HERIDO </t>
  </si>
  <si>
    <r>
      <rPr>
        <b/>
        <sz val="11"/>
        <color theme="1"/>
        <rFont val="Times New Roman"/>
        <family val="1"/>
      </rPr>
      <t xml:space="preserve">MINISTERIO DE DEFENSA                                                                                                                                                                                                    Superintendencia de Vigilancia y Seguridad Privada                                                                                                                                                                                                                                                                                                                                                             </t>
    </r>
    <r>
      <rPr>
        <sz val="11"/>
        <color theme="1"/>
        <rFont val="Times New Roman"/>
        <family val="1"/>
      </rPr>
      <t xml:space="preserve">                                “TODO POR LA PATRIA                                                                                                                                                                                                                                               “</t>
    </r>
    <r>
      <rPr>
        <i/>
        <sz val="11"/>
        <color theme="1"/>
        <rFont val="Times New Roman"/>
        <family val="1"/>
      </rPr>
      <t>Año del Fomento de las Exportaciones</t>
    </r>
    <r>
      <rPr>
        <sz val="11"/>
        <color theme="1"/>
        <rFont val="Times New Roman"/>
        <family val="1"/>
      </rPr>
      <t xml:space="preserve">” </t>
    </r>
  </si>
  <si>
    <t>SEGURIDAD PRIVADA</t>
  </si>
  <si>
    <t xml:space="preserve">DOMINCAN WATCHMAN                                          /                                 SUSTRACCION  ARMAS                                                                     /                                 RECUPERACION ARMAS                                     /                                                                          MUERTE                                              /                                             HERIDO                                            /                                     ATRACO                                      </t>
  </si>
  <si>
    <t>FEBRERO  2018</t>
  </si>
  <si>
    <t>CA0038</t>
  </si>
  <si>
    <r>
      <t>Siendo las 18:00 horas el supervisor de la compañía</t>
    </r>
    <r>
      <rPr>
        <b/>
        <sz val="10"/>
        <color theme="1"/>
        <rFont val="Times New Roman"/>
        <family val="1"/>
      </rPr>
      <t xml:space="preserve"> Guardianes del Futuro Jesus Maria Ureña,</t>
    </r>
    <r>
      <rPr>
        <sz val="10"/>
        <color theme="1"/>
        <rFont val="Times New Roman"/>
        <family val="1"/>
      </rPr>
      <t xml:space="preserve"> dominicano de 58 años de edad ced. 056-0064422-8 </t>
    </r>
    <r>
      <rPr>
        <u/>
        <sz val="10"/>
        <color theme="1"/>
        <rFont val="Times New Roman"/>
        <family val="1"/>
      </rPr>
      <t>falleció</t>
    </r>
    <r>
      <rPr>
        <sz val="10"/>
        <color theme="1"/>
        <rFont val="Times New Roman"/>
        <family val="1"/>
      </rPr>
      <t xml:space="preserve"> a consecuencia de presentar herida de armas de fuego (escopeta), marca </t>
    </r>
    <r>
      <rPr>
        <b/>
        <sz val="10"/>
        <color theme="1"/>
        <rFont val="Times New Roman"/>
        <family val="1"/>
      </rPr>
      <t>mossberg cal. 12  modelo 500a, serie No. R343249</t>
    </r>
    <r>
      <rPr>
        <sz val="10"/>
        <color theme="1"/>
        <rFont val="Times New Roman"/>
        <family val="1"/>
      </rPr>
      <t xml:space="preserve">, causada por el nombrado </t>
    </r>
    <r>
      <rPr>
        <b/>
        <sz val="10"/>
        <color theme="1"/>
        <rFont val="Times New Roman"/>
        <family val="1"/>
      </rPr>
      <t>Victor Jose Hernandez Liriano</t>
    </r>
    <r>
      <rPr>
        <sz val="10"/>
        <color theme="1"/>
        <rFont val="Times New Roman"/>
        <family val="1"/>
      </rPr>
      <t>, dominicano de 28 años Vigilante de ced. 402-2132123-1, el cual se realizó un disparo que tambien se produjo la</t>
    </r>
    <r>
      <rPr>
        <u/>
        <sz val="10"/>
        <color theme="1"/>
        <rFont val="Times New Roman"/>
        <family val="1"/>
      </rPr>
      <t xml:space="preserve"> muerte</t>
    </r>
    <r>
      <rPr>
        <sz val="10"/>
        <color theme="1"/>
        <rFont val="Times New Roman"/>
        <family val="1"/>
      </rPr>
      <t xml:space="preserve">, en el lugar fueron encontradas debajo de un armario tres escopetas marca </t>
    </r>
    <r>
      <rPr>
        <b/>
        <sz val="10"/>
        <color theme="1"/>
        <rFont val="Times New Roman"/>
        <family val="1"/>
      </rPr>
      <t>maverick cal. 12</t>
    </r>
    <r>
      <rPr>
        <sz val="10"/>
        <color theme="1"/>
        <rFont val="Times New Roman"/>
        <family val="1"/>
      </rPr>
      <t>. numeros</t>
    </r>
    <r>
      <rPr>
        <b/>
        <sz val="10"/>
        <color theme="1"/>
        <rFont val="Times New Roman"/>
        <family val="1"/>
      </rPr>
      <t xml:space="preserve"> MV02860K, MV04763K, MV04738K</t>
    </r>
    <r>
      <rPr>
        <sz val="10"/>
        <color theme="1"/>
        <rFont val="Times New Roman"/>
        <family val="1"/>
      </rPr>
      <t>, las cuales se encuentran en el ministerio público.</t>
    </r>
  </si>
  <si>
    <r>
      <t>Siendo las 10:30 am se presentaron a la sucursal</t>
    </r>
    <r>
      <rPr>
        <b/>
        <sz val="10"/>
        <color theme="1"/>
        <rFont val="Times New Roman"/>
        <family val="1"/>
      </rPr>
      <t xml:space="preserve"> Bancamerica </t>
    </r>
    <r>
      <rPr>
        <sz val="10"/>
        <color theme="1"/>
        <rFont val="Times New Roman"/>
        <family val="1"/>
      </rPr>
      <t>Municipio Vicente Noble, Provincia Barahona, 3 individuos los cuales redujeron al Vigilante</t>
    </r>
    <r>
      <rPr>
        <b/>
        <sz val="10"/>
        <color theme="1"/>
        <rFont val="Times New Roman"/>
        <family val="1"/>
      </rPr>
      <t xml:space="preserve"> Manuel Vargas Peña</t>
    </r>
    <r>
      <rPr>
        <sz val="10"/>
        <color theme="1"/>
        <rFont val="Times New Roman"/>
        <family val="1"/>
      </rPr>
      <t xml:space="preserve"> Ced. 018-0050603-0 </t>
    </r>
    <r>
      <rPr>
        <u/>
        <sz val="10"/>
        <color theme="1"/>
        <rFont val="Times New Roman"/>
        <family val="1"/>
      </rPr>
      <t xml:space="preserve">despojándolo </t>
    </r>
    <r>
      <rPr>
        <sz val="10"/>
        <color theme="1"/>
        <rFont val="Times New Roman"/>
        <family val="1"/>
      </rPr>
      <t xml:space="preserve">del arma marca </t>
    </r>
    <r>
      <rPr>
        <b/>
        <sz val="10"/>
        <color theme="1"/>
        <rFont val="Times New Roman"/>
        <family val="1"/>
      </rPr>
      <t>Harrisburg-PA</t>
    </r>
    <r>
      <rPr>
        <sz val="10"/>
        <color theme="1"/>
        <rFont val="Times New Roman"/>
        <family val="1"/>
      </rPr>
      <t xml:space="preserve"> </t>
    </r>
    <r>
      <rPr>
        <b/>
        <sz val="10"/>
        <color theme="1"/>
        <rFont val="Times New Roman"/>
        <family val="1"/>
      </rPr>
      <t xml:space="preserve">Cal. 9mm No. B-05837 </t>
    </r>
    <r>
      <rPr>
        <sz val="10"/>
        <color theme="1"/>
        <rFont val="Times New Roman"/>
        <family val="1"/>
      </rPr>
      <t>de su propiedad</t>
    </r>
    <r>
      <rPr>
        <b/>
        <sz val="10"/>
        <color theme="1"/>
        <rFont val="Times New Roman"/>
        <family val="1"/>
      </rPr>
      <t xml:space="preserve"> </t>
    </r>
    <r>
      <rPr>
        <sz val="10"/>
        <color theme="1"/>
        <rFont val="Times New Roman"/>
        <family val="1"/>
      </rPr>
      <t>amparada por la</t>
    </r>
    <r>
      <rPr>
        <b/>
        <sz val="10"/>
        <color theme="1"/>
        <rFont val="Times New Roman"/>
        <family val="1"/>
      </rPr>
      <t xml:space="preserve"> Licencia No. 002985</t>
    </r>
    <r>
      <rPr>
        <sz val="10"/>
        <color theme="1"/>
        <rFont val="Times New Roman"/>
        <family val="1"/>
      </rPr>
      <t xml:space="preserve"> de la Secretaría de Estado de las FF.AA.  procediendo </t>
    </r>
    <r>
      <rPr>
        <u/>
        <sz val="10"/>
        <color theme="1"/>
        <rFont val="Times New Roman"/>
        <family val="1"/>
      </rPr>
      <t>atracar</t>
    </r>
    <r>
      <rPr>
        <sz val="10"/>
        <color theme="1"/>
        <rFont val="Times New Roman"/>
        <family val="1"/>
      </rPr>
      <t xml:space="preserve"> dicha sucursal bancaria, de donde cargaron con una cantidad indeterminada de Dinero en efectivo (Pesos dominicanos y US dolares). Ya en la inmediaciones de la Sucursal una patrulla policial alertada por el Gerente de la sucursal bancaria, </t>
    </r>
    <r>
      <rPr>
        <b/>
        <sz val="10"/>
        <color theme="1"/>
        <rFont val="Times New Roman"/>
        <family val="1"/>
      </rPr>
      <t>Lic. Jose J. Garrido  Ferreras</t>
    </r>
    <r>
      <rPr>
        <sz val="10"/>
        <color theme="1"/>
        <rFont val="Times New Roman"/>
        <family val="1"/>
      </rPr>
      <t>, enfrentó a los nombrados</t>
    </r>
    <r>
      <rPr>
        <b/>
        <sz val="10"/>
        <color theme="1"/>
        <rFont val="Times New Roman"/>
        <family val="1"/>
      </rPr>
      <t xml:space="preserve"> Jose Frank Arias</t>
    </r>
    <r>
      <rPr>
        <sz val="10"/>
        <color theme="1"/>
        <rFont val="Times New Roman"/>
        <family val="1"/>
      </rPr>
      <t xml:space="preserve">, dominicano de 20 años de edad este resultando </t>
    </r>
    <r>
      <rPr>
        <u/>
        <sz val="10"/>
        <color theme="1"/>
        <rFont val="Times New Roman"/>
        <family val="1"/>
      </rPr>
      <t>muerto</t>
    </r>
    <r>
      <rPr>
        <sz val="10"/>
        <color theme="1"/>
        <rFont val="Times New Roman"/>
        <family val="1"/>
      </rPr>
      <t xml:space="preserve">, </t>
    </r>
    <r>
      <rPr>
        <b/>
        <sz val="10"/>
        <color theme="1"/>
        <rFont val="Times New Roman"/>
        <family val="1"/>
      </rPr>
      <t>Junior Armando Coco Gómez</t>
    </r>
    <r>
      <rPr>
        <sz val="10"/>
        <color theme="1"/>
        <rFont val="Times New Roman"/>
        <family val="1"/>
      </rPr>
      <t>, de 22 años de edad resultó</t>
    </r>
    <r>
      <rPr>
        <u/>
        <sz val="10"/>
        <color theme="1"/>
        <rFont val="Times New Roman"/>
        <family val="1"/>
      </rPr>
      <t xml:space="preserve"> herido</t>
    </r>
    <r>
      <rPr>
        <sz val="10"/>
        <color theme="1"/>
        <rFont val="Times New Roman"/>
        <family val="1"/>
      </rPr>
      <t xml:space="preserve"> y apresado y  </t>
    </r>
    <r>
      <rPr>
        <b/>
        <sz val="10"/>
        <color theme="1"/>
        <rFont val="Times New Roman"/>
        <family val="1"/>
      </rPr>
      <t>Alex Amador</t>
    </r>
    <r>
      <rPr>
        <sz val="10"/>
        <color theme="1"/>
        <rFont val="Times New Roman"/>
        <family val="1"/>
      </rPr>
      <t xml:space="preserve"> sin documentación logrando emprender la huida. El arma de la cual fue despojado el citado guardian fue</t>
    </r>
    <r>
      <rPr>
        <u/>
        <sz val="10"/>
        <color theme="1"/>
        <rFont val="Times New Roman"/>
        <family val="1"/>
      </rPr>
      <t xml:space="preserve"> recuperada</t>
    </r>
    <r>
      <rPr>
        <sz val="10"/>
        <color theme="1"/>
        <rFont val="Times New Roman"/>
        <family val="1"/>
      </rPr>
      <t xml:space="preserve"> en esta accion y se encuentra en poder de las autoridades que investigan el caso.</t>
    </r>
  </si>
  <si>
    <r>
      <t xml:space="preserve">Un agente de la Policía nombrado como </t>
    </r>
    <r>
      <rPr>
        <b/>
        <sz val="10"/>
        <color theme="1"/>
        <rFont val="Times New Roman"/>
        <family val="1"/>
      </rPr>
      <t>Cabo Oklyn de Leon</t>
    </r>
    <r>
      <rPr>
        <sz val="10"/>
        <color theme="1"/>
        <rFont val="Times New Roman"/>
        <family val="1"/>
      </rPr>
      <t xml:space="preserve">  fue</t>
    </r>
    <r>
      <rPr>
        <u/>
        <sz val="10"/>
        <color theme="1"/>
        <rFont val="Times New Roman"/>
        <family val="1"/>
      </rPr>
      <t xml:space="preserve"> asesinado</t>
    </r>
    <r>
      <rPr>
        <sz val="10"/>
        <color theme="1"/>
        <rFont val="Times New Roman"/>
        <family val="1"/>
      </rPr>
      <t xml:space="preserve"> a tiros la tarde del  martes mientras se encontraba en un baño de una tienda de bebidas alcohólicas conocido como </t>
    </r>
    <r>
      <rPr>
        <b/>
        <sz val="10"/>
        <color theme="1"/>
        <rFont val="Times New Roman"/>
        <family val="1"/>
      </rPr>
      <t>Liquor Store DDP el peaje</t>
    </r>
    <r>
      <rPr>
        <sz val="10"/>
        <color theme="1"/>
        <rFont val="Times New Roman"/>
        <family val="1"/>
      </rPr>
      <t xml:space="preserve"> en el municipio de </t>
    </r>
    <r>
      <rPr>
        <b/>
        <sz val="10"/>
        <color theme="1"/>
        <rFont val="Times New Roman"/>
        <family val="1"/>
      </rPr>
      <t>Boca Chica</t>
    </r>
    <r>
      <rPr>
        <sz val="10"/>
        <color theme="1"/>
        <rFont val="Times New Roman"/>
        <family val="1"/>
      </rPr>
      <t>, lugar donde trabajaba en su hora libre, la cual recibió cinco impactos de balas por individuos desconocidos logrando estos emprender la huida, se presume que uno de los asaltantes se encuentra herido.</t>
    </r>
  </si>
  <si>
    <r>
      <t xml:space="preserve">El vigilante </t>
    </r>
    <r>
      <rPr>
        <b/>
        <sz val="10"/>
        <color theme="1"/>
        <rFont val="Times New Roman"/>
        <family val="1"/>
      </rPr>
      <t xml:space="preserve">Jose Miguel Artteman </t>
    </r>
    <r>
      <rPr>
        <sz val="10"/>
        <color theme="1"/>
        <rFont val="Times New Roman"/>
        <family val="1"/>
      </rPr>
      <t xml:space="preserve">Cedula no reportada, fue sorprendido  por desconocidos mientras se encontraba prestando servicio en la plaza </t>
    </r>
    <r>
      <rPr>
        <b/>
        <sz val="10"/>
        <color theme="1"/>
        <rFont val="Times New Roman"/>
        <family val="1"/>
      </rPr>
      <t>Centro del Este</t>
    </r>
    <r>
      <rPr>
        <sz val="10"/>
        <color theme="1"/>
        <rFont val="Times New Roman"/>
        <family val="1"/>
      </rPr>
      <t xml:space="preserve"> de la Ciudad de </t>
    </r>
    <r>
      <rPr>
        <b/>
        <sz val="10"/>
        <color theme="1"/>
        <rFont val="Times New Roman"/>
        <family val="1"/>
      </rPr>
      <t>Santiago</t>
    </r>
    <r>
      <rPr>
        <sz val="10"/>
        <color theme="1"/>
        <rFont val="Times New Roman"/>
        <family val="1"/>
      </rPr>
      <t xml:space="preserve">, los cuales lo encañonaron con arma de fuego, </t>
    </r>
    <r>
      <rPr>
        <u/>
        <sz val="10"/>
        <color theme="1"/>
        <rFont val="Times New Roman"/>
        <family val="1"/>
      </rPr>
      <t>despojándolo</t>
    </r>
    <r>
      <rPr>
        <sz val="10"/>
        <color theme="1"/>
        <rFont val="Times New Roman"/>
        <family val="1"/>
      </rPr>
      <t xml:space="preserve"> de la </t>
    </r>
    <r>
      <rPr>
        <b/>
        <sz val="10"/>
        <color theme="1"/>
        <rFont val="Times New Roman"/>
        <family val="1"/>
      </rPr>
      <t xml:space="preserve">Escopeta </t>
    </r>
    <r>
      <rPr>
        <sz val="10"/>
        <color theme="1"/>
        <rFont val="Times New Roman"/>
        <family val="1"/>
      </rPr>
      <t>marca</t>
    </r>
    <r>
      <rPr>
        <b/>
        <sz val="10"/>
        <color theme="1"/>
        <rFont val="Times New Roman"/>
        <family val="1"/>
      </rPr>
      <t xml:space="preserve"> Ege, cal. 12mm, serial No. 59914</t>
    </r>
    <r>
      <rPr>
        <sz val="10"/>
        <color theme="1"/>
        <rFont val="Times New Roman"/>
        <family val="1"/>
      </rPr>
      <t>, propiedad de la compañia.</t>
    </r>
  </si>
  <si>
    <r>
      <t xml:space="preserve">El vigilante </t>
    </r>
    <r>
      <rPr>
        <b/>
        <sz val="10"/>
        <color theme="1"/>
        <rFont val="Times New Roman"/>
        <family val="1"/>
      </rPr>
      <t xml:space="preserve">Francisco Reyes Olivares </t>
    </r>
    <r>
      <rPr>
        <sz val="10"/>
        <color theme="1"/>
        <rFont val="Times New Roman"/>
        <family val="1"/>
      </rPr>
      <t>Cedula no reportada,</t>
    </r>
    <r>
      <rPr>
        <b/>
        <sz val="10"/>
        <color theme="1"/>
        <rFont val="Times New Roman"/>
        <family val="1"/>
      </rPr>
      <t xml:space="preserve"> </t>
    </r>
    <r>
      <rPr>
        <sz val="10"/>
        <color theme="1"/>
        <rFont val="Times New Roman"/>
        <family val="1"/>
      </rPr>
      <t xml:space="preserve">fue sorprendido por individuos desconocidos, mientras este se encontraba prestando servicio en la empresa </t>
    </r>
    <r>
      <rPr>
        <b/>
        <sz val="10"/>
        <color theme="1"/>
        <rFont val="Times New Roman"/>
        <family val="1"/>
      </rPr>
      <t>CDN2,</t>
    </r>
    <r>
      <rPr>
        <sz val="10"/>
        <color theme="1"/>
        <rFont val="Times New Roman"/>
        <family val="1"/>
      </rPr>
      <t xml:space="preserve"> en la plaza </t>
    </r>
    <r>
      <rPr>
        <b/>
        <sz val="10"/>
        <color theme="1"/>
        <rFont val="Times New Roman"/>
        <family val="1"/>
      </rPr>
      <t>Centro del Este</t>
    </r>
    <r>
      <rPr>
        <sz val="10"/>
        <color theme="1"/>
        <rFont val="Times New Roman"/>
        <family val="1"/>
      </rPr>
      <t xml:space="preserve"> de esta ciudad de </t>
    </r>
    <r>
      <rPr>
        <b/>
        <sz val="10"/>
        <color theme="1"/>
        <rFont val="Times New Roman"/>
        <family val="1"/>
      </rPr>
      <t>Santiago</t>
    </r>
    <r>
      <rPr>
        <sz val="10"/>
        <color theme="1"/>
        <rFont val="Times New Roman"/>
        <family val="1"/>
      </rPr>
      <t xml:space="preserve">, los cuales lo encañonaron con arma de fuego y lo </t>
    </r>
    <r>
      <rPr>
        <u/>
        <sz val="10"/>
        <color theme="1"/>
        <rFont val="Times New Roman"/>
        <family val="1"/>
      </rPr>
      <t>despojaron</t>
    </r>
    <r>
      <rPr>
        <sz val="10"/>
        <color theme="1"/>
        <rFont val="Times New Roman"/>
        <family val="1"/>
      </rPr>
      <t xml:space="preserve"> de su arma tipo </t>
    </r>
    <r>
      <rPr>
        <b/>
        <sz val="10"/>
        <color theme="1"/>
        <rFont val="Times New Roman"/>
        <family val="1"/>
      </rPr>
      <t>Escopeta</t>
    </r>
    <r>
      <rPr>
        <sz val="10"/>
        <color theme="1"/>
        <rFont val="Times New Roman"/>
        <family val="1"/>
      </rPr>
      <t>, marca</t>
    </r>
    <r>
      <rPr>
        <b/>
        <sz val="10"/>
        <color theme="1"/>
        <rFont val="Times New Roman"/>
        <family val="1"/>
      </rPr>
      <t xml:space="preserve"> Maverick</t>
    </r>
    <r>
      <rPr>
        <sz val="10"/>
        <color theme="1"/>
        <rFont val="Times New Roman"/>
        <family val="1"/>
      </rPr>
      <t>,</t>
    </r>
    <r>
      <rPr>
        <b/>
        <sz val="10"/>
        <color theme="1"/>
        <rFont val="Times New Roman"/>
        <family val="1"/>
      </rPr>
      <t xml:space="preserve"> cal. 12mm</t>
    </r>
    <r>
      <rPr>
        <sz val="10"/>
        <color theme="1"/>
        <rFont val="Times New Roman"/>
        <family val="1"/>
      </rPr>
      <t xml:space="preserve">, serial </t>
    </r>
    <r>
      <rPr>
        <b/>
        <sz val="10"/>
        <color theme="1"/>
        <rFont val="Times New Roman"/>
        <family val="1"/>
      </rPr>
      <t>No. MV78895J</t>
    </r>
    <r>
      <rPr>
        <sz val="10"/>
        <color theme="1"/>
        <rFont val="Times New Roman"/>
        <family val="1"/>
      </rPr>
      <t xml:space="preserve">, Licencia </t>
    </r>
    <r>
      <rPr>
        <b/>
        <sz val="10"/>
        <color theme="1"/>
        <rFont val="Times New Roman"/>
        <family val="1"/>
      </rPr>
      <t>305422</t>
    </r>
    <r>
      <rPr>
        <sz val="10"/>
        <color theme="1"/>
        <rFont val="Times New Roman"/>
        <family val="1"/>
      </rPr>
      <t>, propiedad de la compañia.</t>
    </r>
  </si>
  <si>
    <r>
      <t xml:space="preserve">Siendo las 06:00 el Vigilante </t>
    </r>
    <r>
      <rPr>
        <b/>
        <sz val="10"/>
        <color theme="1"/>
        <rFont val="Times New Roman"/>
        <family val="1"/>
      </rPr>
      <t xml:space="preserve">Manuel Humberto Villar Arias </t>
    </r>
    <r>
      <rPr>
        <sz val="10"/>
        <color theme="1"/>
        <rFont val="Times New Roman"/>
        <family val="1"/>
      </rPr>
      <t xml:space="preserve">ced. 003-0060536-7,  se autoinfligió un disparo en la cabeza que le ocasionó la </t>
    </r>
    <r>
      <rPr>
        <u/>
        <sz val="10"/>
        <color theme="1"/>
        <rFont val="Times New Roman"/>
        <family val="1"/>
      </rPr>
      <t>muerte</t>
    </r>
    <r>
      <rPr>
        <sz val="10"/>
        <color theme="1"/>
        <rFont val="Times New Roman"/>
        <family val="1"/>
      </rPr>
      <t xml:space="preserve"> con la </t>
    </r>
    <r>
      <rPr>
        <b/>
        <sz val="10"/>
        <color theme="1"/>
        <rFont val="Times New Roman"/>
        <family val="1"/>
      </rPr>
      <t>pistola marca Carandai, cal. 9mm, No. G034443, Licencia No. 67639</t>
    </r>
    <r>
      <rPr>
        <sz val="10"/>
        <color theme="1"/>
        <rFont val="Times New Roman"/>
        <family val="1"/>
      </rPr>
      <t xml:space="preserve"> propiedad de la empresa </t>
    </r>
    <r>
      <rPr>
        <b/>
        <sz val="10"/>
        <color theme="1"/>
        <rFont val="Times New Roman"/>
        <family val="1"/>
      </rPr>
      <t>SERPROPRI</t>
    </r>
    <r>
      <rPr>
        <sz val="10"/>
        <color theme="1"/>
        <rFont val="Times New Roman"/>
        <family val="1"/>
      </rPr>
      <t>, en el Banco BHD León, Sucursal Carretera Sánchez Esquina calle Padre Renville, Provincia San Cristobal.</t>
    </r>
  </si>
  <si>
    <r>
      <t xml:space="preserve">En la madrugada del Martes 27 de febrero personas desconocidas penetraron a la empresa </t>
    </r>
    <r>
      <rPr>
        <b/>
        <sz val="10"/>
        <color theme="1"/>
        <rFont val="Times New Roman"/>
        <family val="1"/>
      </rPr>
      <t>FERSAN</t>
    </r>
    <r>
      <rPr>
        <sz val="10"/>
        <color theme="1"/>
        <rFont val="Times New Roman"/>
        <family val="1"/>
      </rPr>
      <t xml:space="preserve">, propinandoles golpes contusos que le produlerón la </t>
    </r>
    <r>
      <rPr>
        <u/>
        <sz val="10"/>
        <color theme="1"/>
        <rFont val="Times New Roman"/>
        <family val="1"/>
      </rPr>
      <t xml:space="preserve">muerte </t>
    </r>
    <r>
      <rPr>
        <sz val="10"/>
        <color theme="1"/>
        <rFont val="Times New Roman"/>
        <family val="1"/>
      </rPr>
      <t>al vigilante</t>
    </r>
    <r>
      <rPr>
        <b/>
        <sz val="10"/>
        <color theme="1"/>
        <rFont val="Times New Roman"/>
        <family val="1"/>
      </rPr>
      <t xml:space="preserve"> Isidro Nicolás Estevez Pérez</t>
    </r>
    <r>
      <rPr>
        <sz val="10"/>
        <color theme="1"/>
        <rFont val="Times New Roman"/>
        <family val="1"/>
      </rPr>
      <t xml:space="preserve"> ced. 041-0006355-3 de 68 años de edad, en </t>
    </r>
    <r>
      <rPr>
        <b/>
        <sz val="10"/>
        <color theme="1"/>
        <rFont val="Times New Roman"/>
        <family val="1"/>
      </rPr>
      <t xml:space="preserve">Loma de Castañuelas </t>
    </r>
    <r>
      <rPr>
        <sz val="10"/>
        <color theme="1"/>
        <rFont val="Times New Roman"/>
        <family val="1"/>
      </rPr>
      <t>en la Ciudad de</t>
    </r>
    <r>
      <rPr>
        <b/>
        <sz val="10"/>
        <color theme="1"/>
        <rFont val="Times New Roman"/>
        <family val="1"/>
      </rPr>
      <t xml:space="preserve"> Montecristi</t>
    </r>
    <r>
      <rPr>
        <sz val="10"/>
        <color theme="1"/>
        <rFont val="Times New Roman"/>
        <family val="1"/>
      </rPr>
      <t xml:space="preserve">, </t>
    </r>
    <r>
      <rPr>
        <u/>
        <sz val="10"/>
        <color theme="1"/>
        <rFont val="Times New Roman"/>
        <family val="1"/>
      </rPr>
      <t>cargando</t>
    </r>
    <r>
      <rPr>
        <sz val="10"/>
        <color theme="1"/>
        <rFont val="Times New Roman"/>
        <family val="1"/>
      </rPr>
      <t xml:space="preserve"> con un arma de fuego tipo </t>
    </r>
    <r>
      <rPr>
        <b/>
        <sz val="10"/>
        <color theme="1"/>
        <rFont val="Times New Roman"/>
        <family val="1"/>
      </rPr>
      <t>escopeta</t>
    </r>
    <r>
      <rPr>
        <sz val="10"/>
        <color theme="1"/>
        <rFont val="Times New Roman"/>
        <family val="1"/>
      </rPr>
      <t xml:space="preserve"> propiedad de la compañía de seguridad Agencia de Supervision de Vigilancia y Seguridad </t>
    </r>
    <r>
      <rPr>
        <b/>
        <sz val="10"/>
        <color theme="1"/>
        <rFont val="Times New Roman"/>
        <family val="1"/>
      </rPr>
      <t>(ASUVISE)</t>
    </r>
  </si>
  <si>
    <t>SEGURIDAD Y GARANTIA (SEGASA)                                          /                                          SUSTRACION ARMA</t>
  </si>
  <si>
    <r>
      <t xml:space="preserve">Siendo las 21:00 del dia de la fecha mientras prestaba servicio de seguridad Vigilante Reyes Feliz Feliz Cedula de identificación y electoral No. 021-0004262-7 en la empresa </t>
    </r>
    <r>
      <rPr>
        <b/>
        <sz val="10"/>
        <color theme="1"/>
        <rFont val="Times New Roman"/>
        <family val="1"/>
      </rPr>
      <t>Tabacos de Hato Mayor</t>
    </r>
    <r>
      <rPr>
        <sz val="10"/>
        <color theme="1"/>
        <rFont val="Times New Roman"/>
        <family val="1"/>
      </rPr>
      <t xml:space="preserve"> ubicada Calle 4ta. Sector Hato Mayor, Provincia Santiago fue sorprendido por un individuo no identificado, el cual le </t>
    </r>
    <r>
      <rPr>
        <u/>
        <sz val="10"/>
        <color theme="1"/>
        <rFont val="Times New Roman"/>
        <family val="1"/>
      </rPr>
      <t>despojó</t>
    </r>
    <r>
      <rPr>
        <sz val="10"/>
        <color theme="1"/>
        <rFont val="Times New Roman"/>
        <family val="1"/>
      </rPr>
      <t xml:space="preserve"> del arma que portaba para servicio. Los datos de arma son: Escopeta Marca Mossberg Calibre 12, Número de serie J669068, amparada por la Licencia 436272 propiedad de </t>
    </r>
    <r>
      <rPr>
        <b/>
        <sz val="10"/>
        <color theme="1"/>
        <rFont val="Times New Roman"/>
        <family val="1"/>
      </rPr>
      <t>SEGASA</t>
    </r>
    <r>
      <rPr>
        <sz val="10"/>
        <color theme="1"/>
        <rFont val="Times New Roman"/>
        <family val="1"/>
      </rPr>
      <t>.</t>
    </r>
  </si>
  <si>
    <r>
      <t xml:space="preserve">Siendo las 07:30 horas el vigilante </t>
    </r>
    <r>
      <rPr>
        <b/>
        <sz val="10"/>
        <color theme="1"/>
        <rFont val="Times New Roman"/>
        <family val="1"/>
      </rPr>
      <t>Fernando Marte</t>
    </r>
    <r>
      <rPr>
        <sz val="10"/>
        <color theme="1"/>
        <rFont val="Times New Roman"/>
        <family val="1"/>
      </rPr>
      <t xml:space="preserve">, dominicano de 59 años de edad, ced. 047-032949-5 fue encontrado </t>
    </r>
    <r>
      <rPr>
        <u/>
        <sz val="10"/>
        <color theme="1"/>
        <rFont val="Times New Roman"/>
        <family val="1"/>
      </rPr>
      <t xml:space="preserve">muerto </t>
    </r>
    <r>
      <rPr>
        <sz val="10"/>
        <color theme="1"/>
        <rFont val="Times New Roman"/>
        <family val="1"/>
      </rPr>
      <t xml:space="preserve">en la terraza del colmado </t>
    </r>
    <r>
      <rPr>
        <b/>
        <sz val="10"/>
        <color theme="1"/>
        <rFont val="Times New Roman"/>
        <family val="1"/>
      </rPr>
      <t>Compraventa Bolivar</t>
    </r>
    <r>
      <rPr>
        <sz val="10"/>
        <color theme="1"/>
        <rFont val="Times New Roman"/>
        <family val="1"/>
      </rPr>
      <t xml:space="preserve"> por el señor </t>
    </r>
    <r>
      <rPr>
        <b/>
        <sz val="10"/>
        <color theme="1"/>
        <rFont val="Times New Roman"/>
        <family val="1"/>
      </rPr>
      <t>Donato Escarraman Luna</t>
    </r>
    <r>
      <rPr>
        <sz val="10"/>
        <color theme="1"/>
        <rFont val="Times New Roman"/>
        <family val="1"/>
      </rPr>
      <t xml:space="preserve"> ced. 054-0096622-1 de 39 años de edad, a quien tambien </t>
    </r>
    <r>
      <rPr>
        <u/>
        <sz val="10"/>
        <color theme="1"/>
        <rFont val="Times New Roman"/>
        <family val="1"/>
      </rPr>
      <t xml:space="preserve">le sustrajeron </t>
    </r>
    <r>
      <rPr>
        <sz val="10"/>
        <color theme="1"/>
        <rFont val="Times New Roman"/>
        <family val="1"/>
      </rPr>
      <t xml:space="preserve">el </t>
    </r>
    <r>
      <rPr>
        <b/>
        <sz val="10"/>
        <color theme="1"/>
        <rFont val="Times New Roman"/>
        <family val="1"/>
      </rPr>
      <t>Revolver marca Kora, cal. 38, serie No. 410324</t>
    </r>
    <r>
      <rPr>
        <sz val="10"/>
        <color theme="1"/>
        <rFont val="Times New Roman"/>
        <family val="1"/>
      </rPr>
      <t xml:space="preserve">, a nombre de </t>
    </r>
    <r>
      <rPr>
        <b/>
        <sz val="10"/>
        <color theme="1"/>
        <rFont val="Times New Roman"/>
        <family val="1"/>
      </rPr>
      <t>Manuel de Jesus Batista Almanzar</t>
    </r>
    <r>
      <rPr>
        <sz val="10"/>
        <color theme="1"/>
        <rFont val="Times New Roman"/>
        <family val="1"/>
      </rPr>
      <t>, que se la ocacionaron personas hasta el momento sin identificar.</t>
    </r>
  </si>
  <si>
    <t>GUARDIANES DEL FUTURO                                           /                                                                 MUERTE                                      (2)</t>
  </si>
  <si>
    <r>
      <t xml:space="preserve">Siendo aproximadamente las 23:00 horas, individuos no identificados dieron </t>
    </r>
    <r>
      <rPr>
        <u/>
        <sz val="10"/>
        <color theme="1"/>
        <rFont val="Times New Roman"/>
        <family val="1"/>
      </rPr>
      <t>muerte</t>
    </r>
    <r>
      <rPr>
        <sz val="10"/>
        <color theme="1"/>
        <rFont val="Times New Roman"/>
        <family val="1"/>
      </rPr>
      <t xml:space="preserve"> de varias estocadas al Vigilante </t>
    </r>
    <r>
      <rPr>
        <b/>
        <sz val="10"/>
        <color theme="1"/>
        <rFont val="Times New Roman"/>
        <family val="1"/>
      </rPr>
      <t xml:space="preserve">Ceberino Guzman de Aza, </t>
    </r>
    <r>
      <rPr>
        <sz val="10"/>
        <color theme="1"/>
        <rFont val="Times New Roman"/>
        <family val="1"/>
      </rPr>
      <t>Ced. 041-0012867-9, mientras se encontraba de servicio en el punto Expreso de</t>
    </r>
    <r>
      <rPr>
        <b/>
        <sz val="10"/>
        <color theme="1"/>
        <rFont val="Times New Roman"/>
        <family val="1"/>
      </rPr>
      <t xml:space="preserve"> Edenorte</t>
    </r>
    <r>
      <rPr>
        <sz val="10"/>
        <color theme="1"/>
        <rFont val="Times New Roman"/>
        <family val="1"/>
      </rPr>
      <t xml:space="preserve">, en la ciudad de </t>
    </r>
    <r>
      <rPr>
        <b/>
        <sz val="10"/>
        <color theme="1"/>
        <rFont val="Times New Roman"/>
        <family val="1"/>
      </rPr>
      <t>Montecristi</t>
    </r>
    <r>
      <rPr>
        <sz val="10"/>
        <color theme="1"/>
        <rFont val="Times New Roman"/>
        <family val="1"/>
      </rPr>
      <t>,</t>
    </r>
    <r>
      <rPr>
        <b/>
        <sz val="10"/>
        <color theme="1"/>
        <rFont val="Times New Roman"/>
        <family val="1"/>
      </rPr>
      <t xml:space="preserve"> </t>
    </r>
    <r>
      <rPr>
        <sz val="10"/>
        <color theme="1"/>
        <rFont val="Times New Roman"/>
        <family val="1"/>
      </rPr>
      <t xml:space="preserve">el vigilante en referencia portaba la escopeta marca </t>
    </r>
    <r>
      <rPr>
        <b/>
        <sz val="10"/>
        <color theme="1"/>
        <rFont val="Times New Roman"/>
        <family val="1"/>
      </rPr>
      <t>Maverick No. MV35034G</t>
    </r>
    <r>
      <rPr>
        <sz val="10"/>
        <color theme="1"/>
        <rFont val="Times New Roman"/>
        <family val="1"/>
      </rPr>
      <t>, propiedad de la empresa con</t>
    </r>
    <r>
      <rPr>
        <b/>
        <sz val="10"/>
        <color theme="1"/>
        <rFont val="Times New Roman"/>
        <family val="1"/>
      </rPr>
      <t xml:space="preserve"> licencia No. 341942</t>
    </r>
    <r>
      <rPr>
        <sz val="10"/>
        <color theme="1"/>
        <rFont val="Times New Roman"/>
        <family val="1"/>
      </rPr>
      <t>, del ministerio de interior, la cual fue levantada por agentes policiales en el lugar del hecho, quienes la mantienen bajo custodia.</t>
    </r>
  </si>
  <si>
    <r>
      <t xml:space="preserve">Sinedo las 22:00 horas del 18/02/2018, el Vigilante </t>
    </r>
    <r>
      <rPr>
        <b/>
        <sz val="10"/>
        <color theme="1"/>
        <rFont val="Times New Roman"/>
        <family val="1"/>
      </rPr>
      <t>Elian Hidalgo de La Rosa</t>
    </r>
    <r>
      <rPr>
        <sz val="10"/>
        <color theme="1"/>
        <rFont val="Times New Roman"/>
        <family val="1"/>
      </rPr>
      <t xml:space="preserve">, de 44 años de edad, perteneciente a la emprsa de </t>
    </r>
    <r>
      <rPr>
        <b/>
        <sz val="10"/>
        <color theme="1"/>
        <rFont val="Times New Roman"/>
        <family val="1"/>
      </rPr>
      <t>Servicios Profesionales de Seguridad</t>
    </r>
    <r>
      <rPr>
        <sz val="10"/>
        <color theme="1"/>
        <rFont val="Times New Roman"/>
        <family val="1"/>
      </rPr>
      <t xml:space="preserve">, mientras se encontraba en su puesto de servicio en la empresa </t>
    </r>
    <r>
      <rPr>
        <b/>
        <sz val="10"/>
        <color theme="1"/>
        <rFont val="Times New Roman"/>
        <family val="1"/>
      </rPr>
      <t>Sigma Alimentos</t>
    </r>
    <r>
      <rPr>
        <sz val="10"/>
        <color theme="1"/>
        <rFont val="Times New Roman"/>
        <family val="1"/>
      </rPr>
      <t xml:space="preserve">, calle Anibal de Espinoza 215 Villas Agricolas Sto Dgo, se propinó un disparo de </t>
    </r>
    <r>
      <rPr>
        <u/>
        <sz val="10"/>
        <color theme="1"/>
        <rFont val="Times New Roman"/>
        <family val="1"/>
      </rPr>
      <t>manera accidental</t>
    </r>
    <r>
      <rPr>
        <sz val="10"/>
        <color theme="1"/>
        <rFont val="Times New Roman"/>
        <family val="1"/>
      </rPr>
      <t xml:space="preserve"> con el </t>
    </r>
    <r>
      <rPr>
        <b/>
        <sz val="10"/>
        <color theme="1"/>
        <rFont val="Times New Roman"/>
        <family val="1"/>
      </rPr>
      <t>revolver marca Rossi, calibre 38mm, serie D591920</t>
    </r>
    <r>
      <rPr>
        <sz val="10"/>
        <color theme="1"/>
        <rFont val="Times New Roman"/>
        <family val="1"/>
      </rPr>
      <t xml:space="preserve">, en causandole </t>
    </r>
    <r>
      <rPr>
        <u/>
        <sz val="10"/>
        <color theme="1"/>
        <rFont val="Times New Roman"/>
        <family val="1"/>
      </rPr>
      <t>herida</t>
    </r>
    <r>
      <rPr>
        <sz val="10"/>
        <color theme="1"/>
        <rFont val="Times New Roman"/>
        <family val="1"/>
      </rPr>
      <t xml:space="preserve"> en ambas piernas.</t>
    </r>
  </si>
  <si>
    <t>CA0058</t>
  </si>
  <si>
    <t>SEGURIDAD PROPIA                      /                                           MUERTE                                            /                                                   ATRACO</t>
  </si>
  <si>
    <t>CA0059</t>
  </si>
  <si>
    <t>MARZO  2018</t>
  </si>
  <si>
    <t>CA0265</t>
  </si>
  <si>
    <t>BÁVARO</t>
  </si>
  <si>
    <r>
      <rPr>
        <b/>
        <sz val="12"/>
        <color theme="1"/>
        <rFont val="Times New Roman"/>
        <family val="1"/>
      </rPr>
      <t xml:space="preserve">MINISTERIO DE DEFENSA </t>
    </r>
    <r>
      <rPr>
        <sz val="12"/>
        <color theme="1"/>
        <rFont val="Times New Roman"/>
        <family val="1"/>
      </rPr>
      <t xml:space="preserve">                                                                                                                                                                               </t>
    </r>
    <r>
      <rPr>
        <b/>
        <sz val="12"/>
        <color theme="1"/>
        <rFont val="Times New Roman"/>
        <family val="1"/>
      </rPr>
      <t xml:space="preserve">Superintendencia de Vigilancia y Seguridad Privada  </t>
    </r>
    <r>
      <rPr>
        <sz val="12"/>
        <color theme="1"/>
        <rFont val="Times New Roman"/>
        <family val="1"/>
      </rPr>
      <t xml:space="preserve">                                                                                                                                                                                                                                                                                                                                                                                           </t>
    </r>
    <r>
      <rPr>
        <sz val="10"/>
        <color theme="1"/>
        <rFont val="Times New Roman"/>
        <family val="1"/>
      </rPr>
      <t xml:space="preserve">“TODO POR LA PATRIA  </t>
    </r>
    <r>
      <rPr>
        <sz val="12"/>
        <color theme="1"/>
        <rFont val="Times New Roman"/>
        <family val="1"/>
      </rPr>
      <t xml:space="preserve">                                                                                                                                                                                                                                             </t>
    </r>
    <r>
      <rPr>
        <sz val="10"/>
        <color theme="1"/>
        <rFont val="Times New Roman"/>
        <family val="1"/>
      </rPr>
      <t>“Año del Fomento de las Exportaciones”</t>
    </r>
    <r>
      <rPr>
        <sz val="12"/>
        <color theme="1"/>
        <rFont val="Times New Roman"/>
        <family val="1"/>
      </rPr>
      <t xml:space="preserve"> </t>
    </r>
  </si>
  <si>
    <t xml:space="preserve">SERVICIOS DE VIGILANTES PROFESIONALES, S.A.   (SERVIPROSA)                                    /                                                     SUSTRACCION ARMA                             /                                                 MUERTE                                           /                                          ATRACO                 </t>
  </si>
  <si>
    <t>INCIDENCIAS MARZO 2018</t>
  </si>
  <si>
    <r>
      <t xml:space="preserve">Siendo las 02:00 horas  mientras se encontraba de servicio en la Planta de Gas, Ana Gas,  ubicada en la carretera Tamboril de la ciudad de Santiago. El Vigilante Cesario Peguero Jiménez Ced. 031-0068250-3,  empleado de SERVIPROSA fue sorprendido por individuos desconocidos, los cuales le produjerón la </t>
    </r>
    <r>
      <rPr>
        <u/>
        <sz val="12"/>
        <color theme="1"/>
        <rFont val="Times New Roman"/>
        <family val="1"/>
      </rPr>
      <t>muerte</t>
    </r>
    <r>
      <rPr>
        <sz val="10"/>
        <color theme="1"/>
        <rFont val="Times New Roman"/>
        <family val="1"/>
      </rPr>
      <t xml:space="preserve"> a causa  de golpes en la cabeza. </t>
    </r>
    <r>
      <rPr>
        <u/>
        <sz val="12"/>
        <color theme="1"/>
        <rFont val="Times New Roman"/>
        <family val="1"/>
      </rPr>
      <t>sustrayendo</t>
    </r>
    <r>
      <rPr>
        <sz val="10"/>
        <color theme="1"/>
        <rFont val="Times New Roman"/>
        <family val="1"/>
      </rPr>
      <t xml:space="preserve"> la escopeta marca, Maverick cal. 12, serie No. MV64006B, la cual utilizaba para servicio, una motocicleta de generales no especificadas y otras pertenencias no descritas </t>
    </r>
  </si>
  <si>
    <r>
      <t>Fué</t>
    </r>
    <r>
      <rPr>
        <u/>
        <sz val="12"/>
        <color theme="1"/>
        <rFont val="Times New Roman"/>
        <family val="1"/>
      </rPr>
      <t xml:space="preserve"> ultimado</t>
    </r>
    <r>
      <rPr>
        <sz val="10"/>
        <color theme="1"/>
        <rFont val="Times New Roman"/>
        <family val="1"/>
      </rPr>
      <t xml:space="preserve"> el 2do. Tte. (R)  José Alejandro Paniagua, P.N. de 43 años, quien se desempeñaba como seguridad en el  establecimiento comercial Almacen Angelito ubicada en la Av. Duarte de esta Capital, por desconocidos al intentar detener a varios individuos no identificados luego que estos asaltaran una tienda de celulares ubicada en el sector Villa Consuelo </t>
    </r>
  </si>
  <si>
    <r>
      <t xml:space="preserve">El vigilante Manuel Cabrera Mosquea de 30 años, Cedula No. 155-0003081-0 empleado a la compañía Advange Security Solution, mientras prestaba servicio de seguridad en la parte frontal del Hotel Cayacoa, Av. España, Bávaro. produjo </t>
    </r>
    <r>
      <rPr>
        <u/>
        <sz val="12"/>
        <color theme="1"/>
        <rFont val="Times New Roman"/>
        <family val="1"/>
      </rPr>
      <t xml:space="preserve">heridas </t>
    </r>
    <r>
      <rPr>
        <sz val="10"/>
        <color theme="1"/>
        <rFont val="Times New Roman"/>
        <family val="1"/>
      </rPr>
      <t>de perdigones en ambas piernas, a las nombradas: Claudia Romero Díaz y Juana Isabel Rosado, a causa  de efectuar  un disparo aparentemente accidental con la escopeta Maverick Cal. 12, No. MV-893241, la cual tenía asignada para servicio este hecho fué ocurrido. La policia Nacional investiga el hecho.</t>
    </r>
  </si>
  <si>
    <t>METRON SERVICIOS DE VIGILANCIA                                     /                                      SUSTRACCION ARMA                       /                                                    ATRACO</t>
  </si>
  <si>
    <t>CA0225</t>
  </si>
  <si>
    <t>19/032018</t>
  </si>
  <si>
    <t>MUERTES</t>
  </si>
  <si>
    <t>ATRACOS</t>
  </si>
  <si>
    <t>PERDIDA DE ARMAS</t>
  </si>
  <si>
    <t>NOVEDADES</t>
  </si>
  <si>
    <t>ROBOS</t>
  </si>
  <si>
    <t>INCIDENCIAS</t>
  </si>
  <si>
    <t xml:space="preserve">NOVEDADES POR INDICADORES DE MEDICIÓN </t>
  </si>
  <si>
    <r>
      <t xml:space="preserve">El guardian privado Diendonne Destinoble, de 24 años, nacionalidad haitiana, quien prestaba servicio en una vivienda,  fue </t>
    </r>
    <r>
      <rPr>
        <u/>
        <sz val="12"/>
        <color theme="1"/>
        <rFont val="Times New Roman"/>
        <family val="1"/>
      </rPr>
      <t>asesinado</t>
    </r>
    <r>
      <rPr>
        <sz val="12"/>
        <color theme="1"/>
        <rFont val="Times New Roman"/>
        <family val="1"/>
      </rPr>
      <t xml:space="preserve"> </t>
    </r>
    <r>
      <rPr>
        <sz val="10"/>
        <color theme="1"/>
        <rFont val="Times New Roman"/>
        <family val="1"/>
      </rPr>
      <t xml:space="preserve">por individuos desconocidos, hecho ocurido en una vivienda en los Girasoles III en la ciudad de Santo Domingo Oeste. Se informó que no se encontró un vehículo tipo Motor, propiedad del occiso.  </t>
    </r>
  </si>
  <si>
    <t>SEGURIDAD PROPIA                      /                                            MUERTE                                                                            /                                                                    ROBO</t>
  </si>
  <si>
    <t xml:space="preserve">HAZOR SECURITY                            /                                          MUERTE                                           /                                                NOVEDAD                                  </t>
  </si>
  <si>
    <r>
      <t xml:space="preserve">El Ciudadano Canadiense Wayne Curtis Milley, de 55 años, pasaporte AC787745, residente en el sector la pista de motocros, distrito Municipal Cabarete, se Autoinfligió un disparo que le produjo la </t>
    </r>
    <r>
      <rPr>
        <u/>
        <sz val="11"/>
        <color theme="1"/>
        <rFont val="Times New Roman"/>
        <family val="1"/>
      </rPr>
      <t xml:space="preserve">muerte </t>
    </r>
    <r>
      <rPr>
        <sz val="10"/>
        <color theme="1"/>
        <rFont val="Times New Roman"/>
        <family val="1"/>
      </rPr>
      <t xml:space="preserve"> utilizando la escopeta marca Carandai cal. 12, color negra, No. Serial P05517 perteneciente a la compañia Hazor Security, la cual utilizaba el Vigilante Margaro Alberto Perez Hernandez, cedula 081-0008155-6, quien fué que reportó la </t>
    </r>
    <r>
      <rPr>
        <u/>
        <sz val="11"/>
        <color theme="1"/>
        <rFont val="Times New Roman"/>
        <family val="1"/>
      </rPr>
      <t>novedad</t>
    </r>
    <r>
      <rPr>
        <sz val="10"/>
        <color theme="1"/>
        <rFont val="Times New Roman"/>
        <family val="1"/>
      </rPr>
      <t xml:space="preserve"> de manera telefónica la incidencia al supervisor de turno Vicente Bonilla. </t>
    </r>
  </si>
  <si>
    <t xml:space="preserve">ADVANTAGE SECURITY SOLUTION                                              /                                               HERIDOS                                     (2)                                                                          </t>
  </si>
  <si>
    <r>
      <rPr>
        <b/>
        <sz val="10"/>
        <color theme="1"/>
        <rFont val="Times New Roman"/>
        <family val="1"/>
      </rPr>
      <t>SUSTRACCION DE ARMAS :</t>
    </r>
    <r>
      <rPr>
        <sz val="10"/>
        <color theme="1"/>
        <rFont val="Times New Roman"/>
        <family val="1"/>
      </rPr>
      <t xml:space="preserve"> Armas sustraidas a vigilantes o personas empleadas en Vigilancia y Seguridad Privada en el ejercicio de su labor durante la novedad que se está reportando.</t>
    </r>
  </si>
  <si>
    <r>
      <rPr>
        <b/>
        <sz val="10"/>
        <color theme="1"/>
        <rFont val="Times New Roman"/>
        <family val="1"/>
      </rPr>
      <t>ARMAS RECUPERADAS:</t>
    </r>
    <r>
      <rPr>
        <sz val="10"/>
        <color theme="1"/>
        <rFont val="Times New Roman"/>
        <family val="1"/>
      </rPr>
      <t xml:space="preserve"> Armas recuperadas que hayan sido sustraidas a vigilantes o personas empleadas en Vigilancia y Seguridad Privada en el ejercicio de su labor.</t>
    </r>
  </si>
  <si>
    <r>
      <rPr>
        <b/>
        <sz val="10"/>
        <color theme="1"/>
        <rFont val="Times New Roman"/>
        <family val="1"/>
      </rPr>
      <t xml:space="preserve">HERIDOS: </t>
    </r>
    <r>
      <rPr>
        <sz val="10"/>
        <color theme="1"/>
        <rFont val="Times New Roman"/>
        <family val="1"/>
      </rPr>
      <t xml:space="preserve"> Vigilantes y  empleados en Vigilancia y Seguridad Privada o personas heridas en el ejercicio de su labor  durante la novedad que se está reportando.</t>
    </r>
  </si>
  <si>
    <r>
      <rPr>
        <b/>
        <sz val="10"/>
        <color theme="1"/>
        <rFont val="Times New Roman"/>
        <family val="1"/>
      </rPr>
      <t xml:space="preserve">MUERTE: </t>
    </r>
    <r>
      <rPr>
        <sz val="10"/>
        <color theme="1"/>
        <rFont val="Times New Roman"/>
        <family val="1"/>
      </rPr>
      <t xml:space="preserve"> Vigilantes y  empleados en Vigilancia y Seguridad Privada o personas muertas en el ejercicio de su labor  durante la novedad que se está reportando.</t>
    </r>
  </si>
  <si>
    <r>
      <rPr>
        <b/>
        <sz val="10"/>
        <color theme="1"/>
        <rFont val="Times New Roman"/>
        <family val="1"/>
      </rPr>
      <t>ATRACO</t>
    </r>
    <r>
      <rPr>
        <sz val="10"/>
        <color theme="1"/>
        <rFont val="Times New Roman"/>
        <family val="1"/>
      </rPr>
      <t>: Accion delicuencial en la cual haya intervenido de Vigilantes o personas empleadas en Vigilancia y Seguridad  Privada en el ejercicio de su labor  durante la novedad que se está reportando.</t>
    </r>
  </si>
  <si>
    <r>
      <rPr>
        <b/>
        <sz val="10"/>
        <color theme="1"/>
        <rFont val="Times New Roman"/>
        <family val="1"/>
      </rPr>
      <t>PERDIDA DE ARMA:</t>
    </r>
    <r>
      <rPr>
        <sz val="10"/>
        <color theme="1"/>
        <rFont val="Times New Roman"/>
        <family val="1"/>
      </rPr>
      <t xml:space="preserve">  Armas perdidas a Vigilantes o personas empleadas en Vigilancia y Seguridad Privada en el ejercicio de su labor  durante la novedad que se está reportando.</t>
    </r>
  </si>
  <si>
    <r>
      <rPr>
        <b/>
        <sz val="10"/>
        <color theme="1"/>
        <rFont val="Times New Roman"/>
        <family val="1"/>
      </rPr>
      <t>ROBO:</t>
    </r>
    <r>
      <rPr>
        <sz val="10"/>
        <color theme="1"/>
        <rFont val="Times New Roman"/>
        <family val="1"/>
      </rPr>
      <t xml:space="preserve">  Accion delicuencial en un puesto de servicio donde no hay intervención de vigilantes o personas empleadas en Vigilancia y Seguridad privada  durante la novedad que se está reportando.</t>
    </r>
  </si>
  <si>
    <r>
      <rPr>
        <b/>
        <sz val="10"/>
        <color theme="1"/>
        <rFont val="Times New Roman"/>
        <family val="1"/>
      </rPr>
      <t>NOVEDAD:</t>
    </r>
    <r>
      <rPr>
        <sz val="10"/>
        <color theme="1"/>
        <rFont val="Times New Roman"/>
        <family val="1"/>
      </rPr>
      <t xml:space="preserve">  Novedades que involucren bienes, propiedades, vigilantes, empleados en Vigilancia y Seguridad Privada o personas. </t>
    </r>
  </si>
  <si>
    <r>
      <t xml:space="preserve">MINISTERIO DE DEFENSA                                                                                                                                                                                                                       </t>
    </r>
    <r>
      <rPr>
        <b/>
        <sz val="12"/>
        <color theme="1"/>
        <rFont val="Calibri"/>
        <family val="2"/>
        <scheme val="minor"/>
      </rPr>
      <t>SUPERINTENDENCIA DE VIGILANCIA Y SEGURIDAD PRIVADA</t>
    </r>
  </si>
  <si>
    <r>
      <t xml:space="preserve">Siendo las 11:45 horas, 3 individuos no identificados  sorprendieron al Vigilante Briony Ant. Germosen Solís de 41 años, cedula 047-0049439-8, quién prestaba servicio de seguridad en la estación  Metro Gas, ubicado en la autopista Duarte KM 10, tramo  La Vega-Santiago, </t>
    </r>
    <r>
      <rPr>
        <u/>
        <sz val="12"/>
        <color theme="1"/>
        <rFont val="Times New Roman"/>
        <family val="1"/>
      </rPr>
      <t>despojándolo</t>
    </r>
    <r>
      <rPr>
        <sz val="10"/>
        <color theme="1"/>
        <rFont val="Times New Roman"/>
        <family val="1"/>
      </rPr>
      <t xml:space="preserve"> de la escopeta marca ARMED Cal. 12, Serie No. 2215, amparada sobre la licencia No. 16020041-0, propiedad de la compañía de seguridad Metron Servicios de Vigilancia, y una cantidad de dinero no determinada  a los nombrados José A. Gomez Abreu, 402-283820-5 y Yordi Cepeda, 402-0973916-4 empleados de la estación.  </t>
    </r>
  </si>
  <si>
    <t>INCIDENCIAS ABRIL 2018</t>
  </si>
  <si>
    <t>ABRIL  2018</t>
  </si>
  <si>
    <t>CA0001</t>
  </si>
  <si>
    <t>AZUA</t>
  </si>
  <si>
    <t>CA0228</t>
  </si>
  <si>
    <t>COMPAÑÍA METRON SEGURIDAD                                          /                                                    HERIDO                                              /                                                NOVEDAD</t>
  </si>
  <si>
    <t>SALCEDO</t>
  </si>
  <si>
    <t>CA0029</t>
  </si>
  <si>
    <t>CA0015</t>
  </si>
  <si>
    <t>CA0128</t>
  </si>
  <si>
    <t>SEGURIDAD INTEGRAL                           /                                        NOVEDAD                                           /                                                   HERIDO</t>
  </si>
  <si>
    <t>GREEN GUARD OPERATIONS &amp; SECURITY SISTEMS                                              /                                                  NOVEDAD                                             /                                            HERIDO</t>
  </si>
  <si>
    <t>CA0024</t>
  </si>
  <si>
    <t>CA0110</t>
  </si>
  <si>
    <t xml:space="preserve">CIA INVESTIGACIONES CORPORATIVA GÓMEZ, S.A. (INCORP)                                            /                                                   SUSTRACCION ARMA                                                                                                                                                                                 </t>
  </si>
  <si>
    <t>PERAVIA</t>
  </si>
  <si>
    <r>
      <t xml:space="preserve">El vigilante Victor Reyes Martínez, de 34 años de edad, fué </t>
    </r>
    <r>
      <rPr>
        <u/>
        <sz val="12"/>
        <rFont val="Times New Roman"/>
        <family val="1"/>
      </rPr>
      <t>ultimado</t>
    </r>
    <r>
      <rPr>
        <sz val="10"/>
        <rFont val="Times New Roman"/>
        <family val="1"/>
      </rPr>
      <t xml:space="preserve"> a palos y estrángulado en la finca donde laboraba , propiedad de Juan Cristino Troncoso, ubicada en Cañafistol, Villa Sombrero de la ciudad de Baní, supuestamente por un nacional haitiano solo identificado como Fernando, el cual residía en el lugar del hecho, se presume que el mismo </t>
    </r>
    <r>
      <rPr>
        <u/>
        <sz val="12"/>
        <rFont val="Times New Roman"/>
        <family val="1"/>
      </rPr>
      <t>sustrajo</t>
    </r>
    <r>
      <rPr>
        <sz val="10"/>
        <rFont val="Times New Roman"/>
        <family val="1"/>
      </rPr>
      <t xml:space="preserve"> la escopeta Cal. 12, que usaban como empleado de la referida finca. </t>
    </r>
  </si>
  <si>
    <t xml:space="preserve">El vigilante Felipe Ramirez, cedula 059-0014770-2, quien se encontraba de servicio en el negocio Bal El Cocoloco, intervenido por la PGR ubicado en la Av. Barceló, manifestó que el mismo se quedó dormido, ocasión que personas desconocidas aprovecharon para sustráerle el arma tipo escopeta marca MOSSBERG, Cal. 12, serial P939450, con licencia No. 2511027 propiedad de la empresa. </t>
  </si>
  <si>
    <r>
      <t xml:space="preserve">Siendo la 13:00, dos individuos penetraron a la Asociacion Cibao sucursal Tamboril, sorprendiendo al vigilante Antonio Almonte, cedula 032-0028708-8, </t>
    </r>
    <r>
      <rPr>
        <u/>
        <sz val="12"/>
        <rFont val="Times New Roman"/>
        <family val="1"/>
      </rPr>
      <t>despojándolo</t>
    </r>
    <r>
      <rPr>
        <sz val="10"/>
        <rFont val="Times New Roman"/>
        <family val="1"/>
      </rPr>
      <t xml:space="preserve"> del Revolver marca Smith and Wesson No.  AZJ5595 hasta el momento, éstos tambien </t>
    </r>
    <r>
      <rPr>
        <u/>
        <sz val="12"/>
        <rFont val="Times New Roman"/>
        <family val="1"/>
      </rPr>
      <t>cargaron</t>
    </r>
    <r>
      <rPr>
        <u/>
        <sz val="10"/>
        <rFont val="Times New Roman"/>
        <family val="1"/>
      </rPr>
      <t xml:space="preserve"> con una suma indeterminada de dinero.</t>
    </r>
  </si>
  <si>
    <r>
      <t xml:space="preserve">Al vigilante Melito Sánchez Jimenez, cedula 001-0866784-1, 56 años de edad, se infligio una herida al momento que se le </t>
    </r>
    <r>
      <rPr>
        <u/>
        <sz val="11"/>
        <rFont val="Times New Roman"/>
        <family val="1"/>
      </rPr>
      <t>cayó el revolver</t>
    </r>
    <r>
      <rPr>
        <sz val="10"/>
        <rFont val="Times New Roman"/>
        <family val="1"/>
      </rPr>
      <t xml:space="preserve"> marca Taurus, cal 38, serie No. RC638064, provocando esto que se le saliera un disparo</t>
    </r>
    <r>
      <rPr>
        <u/>
        <sz val="11"/>
        <rFont val="Times New Roman"/>
        <family val="1"/>
      </rPr>
      <t xml:space="preserve"> impactándole el brazo derecho</t>
    </r>
    <r>
      <rPr>
        <sz val="10"/>
        <rFont val="Times New Roman"/>
        <family val="1"/>
      </rPr>
      <t xml:space="preserve"> con entrada y salida, hecho ocurrido en la empresa de Papel Sido, ubicada en el Km 22 Autopista Duarte </t>
    </r>
    <r>
      <rPr>
        <sz val="9"/>
        <rFont val="Times New Roman"/>
        <family val="1"/>
      </rPr>
      <t>Santo Domingo Norte</t>
    </r>
  </si>
  <si>
    <t xml:space="preserve">GALVER SECURITY CORP                                     /                                                   SUSTRACCION ARMA                                                                                                                                                                                 </t>
  </si>
  <si>
    <t>CA0214</t>
  </si>
  <si>
    <r>
      <t>Siendo las 21:00 dos personas que según las informaciones vestian ropas similares al uniforme de la compañía sin el sello delantero pero la siglas SEGURIDAD PRIVADA en la espalda y uno de ellos con gorra negra con las siglas PN, sorprendieron al Vigilante Mario Maldonado Cedula No. 001-1372259-9, mientras prestaba servicios de Vigilancia y Seguridad en Profbuffet, ubicada en la Calle Manuel de Js Troncoso No. 57 Ensanche Paraiso</t>
    </r>
    <r>
      <rPr>
        <u/>
        <sz val="11"/>
        <rFont val="Times New Roman"/>
        <family val="1"/>
      </rPr>
      <t xml:space="preserve"> despojándolo</t>
    </r>
    <r>
      <rPr>
        <sz val="10"/>
        <rFont val="Times New Roman"/>
        <family val="1"/>
      </rPr>
      <t xml:space="preserve"> de la pistola marca Carandai calibre 9mm Serial No. K21517</t>
    </r>
  </si>
  <si>
    <r>
      <t xml:space="preserve">El vigilante Elucindo Arias Tapia,  cédula 146-0000914-7, reportó que mientras se encontraba de servicio en el Residencial GRUNWALD III, en el cortesito Bávaro, puesto en el cual se quedó dormido, lo que aprovecharon personas no identificadas para </t>
    </r>
    <r>
      <rPr>
        <u/>
        <sz val="12"/>
        <rFont val="Times New Roman"/>
        <family val="1"/>
      </rPr>
      <t>sustráerle</t>
    </r>
    <r>
      <rPr>
        <sz val="12"/>
        <rFont val="Times New Roman"/>
        <family val="1"/>
      </rPr>
      <t xml:space="preserve"> </t>
    </r>
    <r>
      <rPr>
        <sz val="10"/>
        <rFont val="Times New Roman"/>
        <family val="1"/>
      </rPr>
      <t>el arma tipo escopeta marca EGE, cal. 12, serial 60232, amparada por la licencia permanente No. 479036. Dicho vigilante esta desaparecido desde el mismo dia desconociendo su paradero.</t>
    </r>
  </si>
  <si>
    <r>
      <t xml:space="preserve">El vigilante José Santana Fuster, cédula 001-1494232-9, mientras recibía el arma de mano del supervisor Carlos Ernesto Perez, cédula 224-0034988-8, se ocasionó </t>
    </r>
    <r>
      <rPr>
        <u/>
        <sz val="11"/>
        <rFont val="Times New Roman"/>
        <family val="1"/>
      </rPr>
      <t>accidentalmente un disparo</t>
    </r>
    <r>
      <rPr>
        <sz val="10"/>
        <rFont val="Times New Roman"/>
        <family val="1"/>
      </rPr>
      <t xml:space="preserve"> con la pistola marca Arcus, Cal. 9mm, serie No. 25PK-401211, con licencia No. 10610099-9,  resultando con </t>
    </r>
    <r>
      <rPr>
        <u/>
        <sz val="12"/>
        <rFont val="Times New Roman"/>
        <family val="1"/>
      </rPr>
      <t>herida</t>
    </r>
    <r>
      <rPr>
        <sz val="10"/>
        <rFont val="Times New Roman"/>
        <family val="1"/>
      </rPr>
      <t xml:space="preserve"> de proyectil, con entrada y salida, en la muñeca de la mano izquierda, alojándose dicho proyectil, en el muslo del mismo lado.</t>
    </r>
  </si>
  <si>
    <t xml:space="preserve">SERVICORP                                     /                                                   ATRACO                                                                                                                                                                                 </t>
  </si>
  <si>
    <t>SERVICIO PERMANENTE DE SEGURIDAD                                      ( SERPERSEGUD)                                 /                                                PERDIDA</t>
  </si>
  <si>
    <t>CA0098</t>
  </si>
  <si>
    <t>Siendo las 01:45 horas 4  individuos   armados redujeron amarrando con Tie-racks a los vigilantes Abad Marte Mosquea Cedula 019-0017804-9 y Dario Cuevas Peña Cedula 019-0017804-9 y luego de envenenar una perra, romper una puerta enrollable y una de madera de una parte que está en construccion, para tener acceso  a la parte trasera de los Cajeros Automaticos del Banco Popular, BANRESERVAS, y BHD, vandalizaron utilizando soldaduras eléctricas estos dos últimos en donde sustrajeron una cantidad indeterminada de dinero. Dejando amarrados a los dos vigilantes antes mencionados y 4 escopetas calibre 12 mm, (2) marca Maverick serial No. MV121300U, Maverick (MB39997U),  (1) marca Vega Serial No. 1683, (1) Army No 3162</t>
  </si>
  <si>
    <t>CA009</t>
  </si>
  <si>
    <t>CA0005</t>
  </si>
  <si>
    <t>GUARDIANES DOMINICANOS                                      /                                                                      NOVEDAD</t>
  </si>
  <si>
    <t xml:space="preserve">Por medio de la presente notificamos que el Supervisor Francisco Eladio Dolores Aguero, Cédula de Identificación 001-1006243-7, siendo las 08:30 horas "esceneficó un acto de indisciplina con violencia extrema incluyendo palabras soeces" al llamarle la atencion al romper la politica en forma reiterada de no dejar vigilantes en su dia libre. Tambien notificamos que acorde al monitoreo de GPS de su vehiculo registra 6 resportes de exceso velocidad en area urbanizadas </t>
  </si>
  <si>
    <t xml:space="preserve">Por medio de la presente notificamos los vigilantes Moises Medrano Sanchez, Cedula 001-1148662-7 y Fernando Juan Sanchez Bautista   Cédula de Identificación 049-0073349-6, en actitud y forma  violenta e indisciplinada incitaron para formalizar la creacion de un sindicato de Vigilantes. Lo que los otros vigilantes no hicieron caso... Los mismo fueron despedidos como accion disciplinaria correspondiente </t>
  </si>
  <si>
    <t xml:space="preserve">SERVICIOS DE SEGURIDAD PRIVADO                                             /                                                                                                                                                                                SUSTRACCION ARMA                /                                                     MUERTE                                                    </t>
  </si>
  <si>
    <r>
      <t>El vigilante Brigido Simeón Hernandez, de 56 años de edad, cédula 031-026074-4, fue ingresado al Hospital Regional Universitario José María Cabral y Báez, a causa de presentar</t>
    </r>
    <r>
      <rPr>
        <u/>
        <sz val="12"/>
        <rFont val="Times New Roman"/>
        <family val="1"/>
      </rPr>
      <t xml:space="preserve"> herida </t>
    </r>
    <r>
      <rPr>
        <sz val="10"/>
        <rFont val="Times New Roman"/>
        <family val="1"/>
      </rPr>
      <t>de arma de fuego en la mano izquierda con entrada y salida, se la produjo cuando este se encontraba frente a Guardianes Regionales, despejando su arma de reglamento, pistola marca Carandai, cal. 9mm, serie G38800, propiedad de la compañía.</t>
    </r>
  </si>
  <si>
    <t xml:space="preserve">        </t>
  </si>
  <si>
    <t xml:space="preserve">         </t>
  </si>
  <si>
    <t>G4S CASH SOLUTION                                                    /                                                                                                                                        SUSTRACCION DE ARMA                                                                                /                                                                           ATRACO</t>
  </si>
  <si>
    <t>GUARDIANES REGIONALES                                                                                   /                                                                                      HERIDO                                                                /                                                                            NOVEDAD</t>
  </si>
  <si>
    <r>
      <t xml:space="preserve">Un grupo de hombres armados  </t>
    </r>
    <r>
      <rPr>
        <u/>
        <sz val="12"/>
        <rFont val="Times New Roman"/>
        <family val="1"/>
      </rPr>
      <t>atracarón</t>
    </r>
    <r>
      <rPr>
        <sz val="10"/>
        <rFont val="Times New Roman"/>
        <family val="1"/>
      </rPr>
      <t xml:space="preserve"> un camion de transporte valores mientras transitaban en la Carretera Sánchez próximo a las Charcas de Azua</t>
    </r>
    <r>
      <rPr>
        <u/>
        <sz val="10"/>
        <rFont val="Times New Roman"/>
        <family val="1"/>
      </rPr>
      <t xml:space="preserve"> </t>
    </r>
    <r>
      <rPr>
        <u/>
        <sz val="12"/>
        <rFont val="Times New Roman"/>
        <family val="1"/>
      </rPr>
      <t>sustrayendo</t>
    </r>
    <r>
      <rPr>
        <sz val="10"/>
        <rFont val="Times New Roman"/>
        <family val="1"/>
      </rPr>
      <t xml:space="preserve"> una suma apróximada de RD 36 Millones de pesos, y un arma tipo revolver marca Tauro calibre 38 serie TG-823157 con (5) cinco municiones. El personal de la empresa involucrado son: Manuel Isaias Perez Sáanchez, ced. 018-0062847-9 chofer, Ruddy Alberto Serrano Feliz 018-0052263-1 tripulante, Nesido Feliz Fernández 019-0006301-5 vigilante.</t>
    </r>
  </si>
  <si>
    <t xml:space="preserve">Siendo 07:15 2 individuos penentraron en las ubicaciones del Centro Español ubicado en la avenida Hipanoamericana de esta ciudad de Santiago, agredieron fisicamente propinándole un golpe en cabeza al Vigilante Francisco Garcia, Cédula 031-0122085-7 sustrayendole la escopeta marca Maverick calibre 12 MV70087P Licencia 16020021-9 y una pistola no Letal marca ZORAKI,   </t>
  </si>
  <si>
    <r>
      <t xml:space="preserve">El vigilante Wilson Gil Javier, cédula 064-0027725-4, empleado de la compañía Metron Seguridad, </t>
    </r>
    <r>
      <rPr>
        <u/>
        <sz val="12"/>
        <rFont val="Times New Roman"/>
        <family val="1"/>
      </rPr>
      <t>hirió</t>
    </r>
    <r>
      <rPr>
        <sz val="10"/>
        <rFont val="Times New Roman"/>
        <family val="1"/>
      </rPr>
      <t xml:space="preserve"> al señor Rafael Antonio Luna Fabian, cédula 402-2206911-0, con la escopeta marca Mossberg, Cal. 12mm, serie T14703, cuando este intentó realizar un asalto a la banca de Lotería Loteka, ubicada en la calle Sánchez del sector Las Mercedes, municipio Salcedo, provincia Tenares.</t>
    </r>
  </si>
  <si>
    <t>VIGILANTES DEL CIBAO                                                              /                                          SUSTRACCION DE ARMA                                                                  /                                                                 HERIDO</t>
  </si>
  <si>
    <t>SERVICIOS DE SEGURIDAD DEL CIBAO                                                    /                                                              SUSTRACCION ARMA                                                                                                                                                                                                   /                                                                                                        ATRACO</t>
  </si>
  <si>
    <t>REPORTE DE INCIDENCIAS</t>
  </si>
  <si>
    <t>MAYO 2018</t>
  </si>
  <si>
    <t>INFORME DE INCIDENCIAS</t>
  </si>
  <si>
    <t>GUARDINADES DEL CIBAO (GUARCISA)</t>
  </si>
  <si>
    <t>CA0051</t>
  </si>
  <si>
    <r>
      <t>Siendo las 15:30 horas mientras el vigilante Juan José Tejada Madera Cédula de Identificación</t>
    </r>
    <r>
      <rPr>
        <sz val="10"/>
        <color rgb="FFFF0000"/>
        <rFont val="Times New Roman"/>
        <family val="1"/>
      </rPr>
      <t xml:space="preserve"> </t>
    </r>
    <r>
      <rPr>
        <sz val="10"/>
        <rFont val="Times New Roman"/>
        <family val="1"/>
      </rPr>
      <t>047-0005356-6,</t>
    </r>
    <r>
      <rPr>
        <sz val="10"/>
        <color rgb="FFFF0000"/>
        <rFont val="Times New Roman"/>
        <family val="1"/>
      </rPr>
      <t xml:space="preserve"> </t>
    </r>
    <r>
      <rPr>
        <sz val="10"/>
        <rFont val="Times New Roman"/>
        <family val="1"/>
      </rPr>
      <t xml:space="preserve">el cual se encontraba prestando servicios de seguridad en el parqueo de la sucursal Asociacion Cibao ubicada en la Ave 30 de Marzo de la ciudad de Santiago, dejó encima del lavamanos el arma asignada para prestar servicio, sevolver S&amp;W Calibre 38, serie BES7405, propiedad de la Compañía, lo que fue aprovechado por una persona de generales desconocidas para </t>
    </r>
    <r>
      <rPr>
        <b/>
        <u/>
        <sz val="10"/>
        <rFont val="Times New Roman"/>
        <family val="1"/>
      </rPr>
      <t>llevarse</t>
    </r>
    <r>
      <rPr>
        <sz val="10"/>
        <rFont val="Times New Roman"/>
        <family val="1"/>
      </rPr>
      <t xml:space="preserve"> la misma </t>
    </r>
  </si>
  <si>
    <t>PERDIDA</t>
  </si>
  <si>
    <t>METRON SEGURIDAD</t>
  </si>
  <si>
    <t>CA-225</t>
  </si>
  <si>
    <t>PUERTO PLATA</t>
  </si>
  <si>
    <r>
      <t xml:space="preserve">Miéntras el Vigilante Omar Checo Cédula de Identificación Personal 039-0023470-3, se encontraba de servicio en la Estación Metro Gas ubicada en Quebrada Honda, Altamira, penetraron tres individuos quienes de inmediato lo encañonaron  </t>
    </r>
    <r>
      <rPr>
        <b/>
        <u/>
        <sz val="10"/>
        <rFont val="Times New Roman"/>
        <family val="1"/>
      </rPr>
      <t>Sustrayéndole</t>
    </r>
    <r>
      <rPr>
        <sz val="10"/>
        <rFont val="Times New Roman"/>
        <family val="1"/>
      </rPr>
      <t xml:space="preserve">  la Escopeta Mossberg Calibre 12 Número de Serie T147870 número de licencia 16020029-1, propiedad de la empresa                          </t>
    </r>
    <r>
      <rPr>
        <sz val="10"/>
        <color rgb="FFFF0000"/>
        <rFont val="Times New Roman"/>
        <family val="1"/>
      </rPr>
      <t xml:space="preserve"> </t>
    </r>
  </si>
  <si>
    <t>SUSTRACCION DE ARMA</t>
  </si>
  <si>
    <t>MONSEÑOR NOUEL</t>
  </si>
  <si>
    <t>Siendo aproximadamente las 01:00 horas mientras el Vigilante Pulvio de los Santos prestaba servicio en la Estación de Gas METRO GAS de la Cumbre Villa Altagracia elementos desconocidos lo encañonaron con una pistola despojándolo de la Escopeta Maverick número de serie MV52832R Licencia No. 236370 propiedad de la empresa, así robaron un inversor y 4 baterias propiedad de la mencionada Estación de expendio de Gas</t>
  </si>
  <si>
    <t>SEGURIDAD INTEGRAL</t>
  </si>
  <si>
    <t>CA-128</t>
  </si>
  <si>
    <t>EL SEIBO</t>
  </si>
  <si>
    <t xml:space="preserve">Siendo la 10:40 horas desconocidos ultimaron a tiros al vigilante Francis José del Rosario Caminero Cédula No. 037-0062430-1 quién se encontraba prestando servicio de escolta a un vehículo de la Compañía Phillips Morris, al momento que el vendedor se encontraba prestando sus servicios dentro de la Asociación de Mayoristas del El Seibo, ubicada en la calle Asonante No. 24 sector Los Hoyitos, despojándolo del arma que portaba para servicio una Pistola ARCUS calibre 9 mm número de serie 25PK401243 Licencia No. 16010099-9 </t>
  </si>
  <si>
    <t>SUSTRACCION ARMAS</t>
  </si>
  <si>
    <t>GUARDIANES UNIDOS</t>
  </si>
  <si>
    <t>CA0053</t>
  </si>
  <si>
    <t>SANTO DOMINGO OESTE</t>
  </si>
  <si>
    <t>Siendo las 21:00 horas al momento de que el Vigilante Leonel Cruz Abreu Cédula No. 053-0042307-5, prestaba servicio de seguridad en el Supermercado Bravo ubicado en la Prolongacion 27 de Febrero del sector Herrera y al momento de ir al baño dejó abandonado el arma que portaba para servicio, un revolver marca Taurus calibre 38 serie No. JE302005 Licencia No.160300007-4, al volver a buscarlo no estaba en el mismo, propiedad de la empresa</t>
  </si>
  <si>
    <t>SEGURIDAD Y GARANTIA (SEGASA)</t>
  </si>
  <si>
    <t xml:space="preserve">Siendo las 21:30 horas mientras el vigilante Carlos Porfirio Acevedo Castillo Cédula de Identidad No. 001-0953232-5, quién prestaba servicios de seguridad en la Estación PETRONAN ubicada en la calle Padre Abreu frente al Hotel Olimpo de la ciudad de la Romana, produjo la muerte al nombrado Emigdio Revolus Sentilma cédula no. 402-22055894-9 empleado de la estación gasolinera en el turno diurno, por disparo de arma de fuego con la escopeta Calibre 12 modelo Maverick número de serie MV42800T  licencia No.16020170-8,  propiedad de SEGASA. tanto el Vigilante y el arma utilizada  están en poder de la Polícia Nacional quien investiga el hecho </t>
  </si>
  <si>
    <t xml:space="preserve">GUARDIANES ROBERT                      </t>
  </si>
  <si>
    <t>CA012</t>
  </si>
  <si>
    <t>DISTRITO NACIONAL</t>
  </si>
  <si>
    <t>Siendo aproximadamente las 17:30 horas del dia mientra el Vigilante Warlin Gabriel Zorrilla Suero prestaba servicios a la compañía Alarmas AAA y al momento de ser impactado por un vehículo marca Hyundai Sonata placa A769605 conducido por el Sr Yuleidy Canario De Olero Cedula 001-1935907-3 por lo que sostuvieron una discusion que culminó en que el primero utilizara la pistola marca FEG calibre 9 mm serie G27835 propiedad de Guardianes Robert Licencia 260729, para realizarle un disparo al neumatico delantero izquierdo. Caso es investigado por la PN</t>
  </si>
  <si>
    <t>NOVEDAD</t>
  </si>
  <si>
    <t>SECURITY PROTECTION CENTER (SEPCTER)</t>
  </si>
  <si>
    <t>CA0067</t>
  </si>
  <si>
    <t xml:space="preserve">Siendo las 03:30 horas mientra el vigilante Juan Carlos Reyes Cedula 031-0027307-01 quien portaba para servicio un revolver marca S&amp;W calibre 38 Serie 273985 propiedad de la compañía amparado por la licencia No. 100300317. se presentaron dos individuos armados al puesto de servicio ubicado en la sala de Emergencia de la Clinica Bonilla a bordo de un vehículo Sonata color Gris y procedieron a encañonar a los presentes despojándo al vigilante del arma antes mencionada y llevandose la caja registradora con un monto apróximado de RD$ 46,000 pesos dominicanos entre otras pertenencias    </t>
  </si>
  <si>
    <t>SUSTRACCION DEL ARMA</t>
  </si>
  <si>
    <t>SEGURIDAD PROPIA</t>
  </si>
  <si>
    <t>N/A</t>
  </si>
  <si>
    <t>Santo Domingo Este</t>
  </si>
  <si>
    <r>
      <t xml:space="preserve">Siendo la 05:00 horas mientras el empleado privado Luis Fabián no porta cédula de identidad, mientras se encontraba como sereno de la Constructora Ramos SRL, dos personas penetraron al interior de la ubicación de dicha constructora y al vigilante tratar de deternerlos, estos lo agredieron por lo que produjo un disparo utilizando la escopeta Mossberg calibre 12 Numero L750483, que portaba para servicio y el cual  </t>
    </r>
    <r>
      <rPr>
        <b/>
        <u/>
        <sz val="10"/>
        <rFont val="Times New Roman"/>
        <family val="1"/>
      </rPr>
      <t>hiriendo</t>
    </r>
    <r>
      <rPr>
        <sz val="10"/>
        <rFont val="Times New Roman"/>
        <family val="1"/>
      </rPr>
      <t xml:space="preserve"> al nombrado Domingo de  la Cruz Aquino quién no portaba cédula, y que se encuentra recluído en el Hospital Darío Contreras por herida de arma de fuego entrada y salida pierna derecha </t>
    </r>
  </si>
  <si>
    <t>HERIDO</t>
  </si>
  <si>
    <t>G4S</t>
  </si>
  <si>
    <r>
      <t xml:space="preserve">Siendo la 22:00 horas mientras se encontraba prestando servicio de seguridad en una plaza comercial en la Ave Las Hortensias en la Ciudad de Bonao el vigilante Mario Eufrasio Marmolejos Cédula 048-0041024-5 el cual no se había percatado acorde a sus declaraciones que el arma que portaba una pistola marca Arcus calibre 9mm serie no 26EF500135, Licencia 480204. </t>
    </r>
    <r>
      <rPr>
        <sz val="10"/>
        <color rgb="FFFF0000"/>
        <rFont val="Times New Roman"/>
        <family val="1"/>
      </rPr>
      <t xml:space="preserve"> </t>
    </r>
    <r>
      <rPr>
        <sz val="10"/>
        <color theme="1"/>
        <rFont val="Times New Roman"/>
        <family val="1"/>
      </rPr>
      <t xml:space="preserve">propiedad de la empresa produjo un disparo que impacto el vehículo Huyndai Sonata propiedad Raúl Arcangeles Pérez Gómez en momento que se encontraba retirando dinero del Cajero del Banco  ubicado en la misma Plaza comercial </t>
    </r>
  </si>
  <si>
    <t xml:space="preserve">Siendo las 02:00 horas, miéntras el nombrado Luis Eusebio de la Rosa cedula 048-0034260-4 prestaba servicio como guardián privado en el Residencial Su Majestad, Vista Cerro Alto para lo cual portaba la escopeta marca Winchester Calibre 12 mm Serie L3591237 Licencia No. 010200017 a nombre del Sr. Cristino de Jesus Espinal Pichardo, produjo un disparo con el cual hirió al nombrado Francisco García Ramos quien no portaba identificación, motoconcho, mientras estaba esperando un pasajero no identificado el cual habia ido a dejar en las inmediaciones </t>
  </si>
  <si>
    <t xml:space="preserve">DOMINICAN WACTHMAN </t>
  </si>
  <si>
    <t>CA004</t>
  </si>
  <si>
    <t>MONSENOR NOUEL</t>
  </si>
  <si>
    <t xml:space="preserve">El Vigilante Francisco Javier Mejía Vizcaino,  cédula No. 048-0086747-7,  quien manisfestó ser empleado de la compañía Dominican Watchman, declaró ante la Division de Investigaciones La Vega que  siendo 15:15 del día 15/05/2018 al arribar en el camión de valores de dicha empresa a la Clinica Concepcion de la Vega, notó que no portaba el  revolver marca S&amp;W calibre 38 mm Numero de serie  TD93439 propiedad de la empresa que tenia asignado para servicio  </t>
  </si>
  <si>
    <t xml:space="preserve">Al momento que se encontraba brindando servicios de Guardían Privado en el estadio de beisbol Rijo Dotel del Municipio de Vicente Noble el nombrado Nicolas Matos Matos Cedula 026-0123012-7 y al no percatarse que el arma que portaba para tales fines estaba cargada se produjo un disparo que le ocasionaron heridas de perdigones en el pie derecho, Caso es investigado por la Policia Nacional  </t>
  </si>
  <si>
    <t xml:space="preserve">Al momento que se encontraba brindando servicios de Guardían en el proyecto  Turístico  Perla Marina como empleado de la compañía se le safó un disparo con la Escopeta Marca Maverick calibre 12 MV45790P, propiedad de la empresa,  que le ocasionó una herida en el tobillo derecho al Vigilante Ruben Vargas quién no portaba cédula </t>
  </si>
  <si>
    <t xml:space="preserve">Al momento que se encontraba brindando servicios de guardián privado en la Ferretería Roberto Espinal ubicada en la calle Sabana Iglesias en el Sector Ingenio Arriba , Santiago, el nombrado Diego Acevedo  Cédula 402-36794433-1 y al no percatarse que el arma marca Maverick calibre 12 mm serie no. MV64993G que portaba para tales fines estaba cargada se produjo un disparo que le ocasionaron heridas de perdigones, perteneciente al Sr Epifanio Taveras Cédula No.  034-0024729-6, Caso es investigado por la Policia Nacional  </t>
  </si>
  <si>
    <t xml:space="preserve">Fue ingresado al hospital Dr. Ney Arias Lora, el vigilante Valerio Méndez Ramirez, ced. 402-2118470-6, a causa Dx. Herida por proyectil arma de fuego en muslo izquierdo sin salida, herida que se la ocasionó el mismo de manera accidental con el revolver marca S&amp;W cal. 38 serie 38B001674, licencia 466087 al subirse al camión de servicio  </t>
  </si>
  <si>
    <t>OMEGA SECURITY</t>
  </si>
  <si>
    <t>CA0221</t>
  </si>
  <si>
    <t>BONAO</t>
  </si>
  <si>
    <t>Siendo las 18:30, miemtras se encontraba el guardián Domingo Brito Durán, ced. 053-0027913-9, se encontraba de servicio en la antena Claro Falconbridge, (4) cuatro individuos armados lo despojaron de la escopeta marca Maverick cal 12mm  serie MV04164N, li</t>
  </si>
  <si>
    <t>Fueron detenidos por miembros de la unidad preventiva PN, los nombrados Hector Bienvenido Rodríguez Ortíz, ced. 031-0484654-2, y Eudy Guillermo Arias Nabeo, ced. 031-0496794-2, Diony Abraham Rammos ced. 031-0536329-9,  al presentar un perfil sospechoso miéntras se desplazaban a bordo del vehículo marca Honda color grís, placa no. I052766 chasis no. JHMRA3810WC11130, al ser requisado le fue ocupado en el interior  dos (2) escopetas marca Mossberg cal. 12 serial T148293 y  T148292, sin  documentos, dichas armas fueron detenias y posteriormente devueltas al presentar las licencias de las armas.</t>
  </si>
  <si>
    <t>CITY WATCHMAN</t>
  </si>
  <si>
    <t>CA0066</t>
  </si>
  <si>
    <t>BANI</t>
  </si>
  <si>
    <t>Siendo las 05:50 horas, el vigilante Darío Martínez CED.003-0072222-0, reportó que los nombrados Antonio Reyes Ramírez de 54 años ced. 002-0047401-3, Mélido Amador Vizcaíno ced. 001-0037546-6, ambos vigilantes y quienes prestaban servicio en la envasadora de Gas Caribe ubicada en la carretera Sánchez tramo carretero Baní-Azua, fueron encontrados muertos producto de heridas múltiples de arma de fuego, habíendole sustraído las escopetas marca Maverick seriales num. MV04716K y MV90217U</t>
  </si>
  <si>
    <t xml:space="preserve">MUERTE    </t>
  </si>
  <si>
    <t>2</t>
  </si>
  <si>
    <t xml:space="preserve">SUSTRACCION ARMAS </t>
  </si>
  <si>
    <t xml:space="preserve">SERVICIO ESPECIALIZADO DE SEGURIDAD (UPS) </t>
  </si>
  <si>
    <t>CA0187</t>
  </si>
  <si>
    <r>
      <t>Siendo las 12:32 horas , varios  hombres armados inrrumpieron en las instalaciones del local Distribuidora Finina, Calle Pedro Barronte, Santo Domingo Este</t>
    </r>
    <r>
      <rPr>
        <sz val="10"/>
        <color rgb="FFFF0000"/>
        <rFont val="Times New Roman"/>
        <family val="1"/>
      </rPr>
      <t xml:space="preserve"> </t>
    </r>
    <r>
      <rPr>
        <sz val="10"/>
        <rFont val="Times New Roman"/>
        <family val="1"/>
      </rPr>
      <t>desarmando al seguridad Pedro Vicente ced. 108-0006391-8, Escopeta Maverick calibre 12 serie MV91268P licencia 16020009-9.</t>
    </r>
    <r>
      <rPr>
        <b/>
        <sz val="10"/>
        <rFont val="Times New Roman"/>
        <family val="1"/>
      </rPr>
      <t xml:space="preserve"> </t>
    </r>
    <r>
      <rPr>
        <b/>
        <u/>
        <sz val="10"/>
        <rFont val="Times New Roman"/>
        <family val="1"/>
      </rPr>
      <t>Sustrayendo</t>
    </r>
    <r>
      <rPr>
        <sz val="10"/>
        <rFont val="Times New Roman"/>
        <family val="1"/>
      </rPr>
      <t xml:space="preserve"> el dinero las ventas, mercaderías y el grabador DVR de las camaras de vigilancia. El arma de la que fuera despojado el vigilante antes mencionado fue abandonada y encontrada en una oficina.</t>
    </r>
  </si>
  <si>
    <t>Siendo las 21:00 horas varias individuos no identificados penetraron  hasta las instalaciones de la bomba de agua INAPA,   armados con pistola sorprendiendo al guardian privado de nacionalidad haitiana de nombre Enrique Eliazar, sin documento al cual le ocasionaron herida traumatica en la cabeza según diagnostico médico, sustrayendo cables</t>
  </si>
  <si>
    <t>JUNIO  2018</t>
  </si>
  <si>
    <t>CA-0225</t>
  </si>
  <si>
    <t>INDICADOR</t>
  </si>
  <si>
    <t>SUSTRACCION ARMA</t>
  </si>
  <si>
    <t>SUSTRACCION ARMA                                 MUERTE</t>
  </si>
  <si>
    <t>SUSTRACCION ARMA                                 ATRACO</t>
  </si>
  <si>
    <r>
      <t xml:space="preserve">Miéntras el Vigilante Omar Checo Cédula de Identificación Personal 039-0023470-3, se encontraba de servicio en la Estación Metro Gas ubicada en Quebrada Honda, Altamira, penetraron tres individuos quienes de inmediato lo encañonaron  </t>
    </r>
    <r>
      <rPr>
        <b/>
        <u/>
        <sz val="10"/>
        <rFont val="Arial"/>
        <family val="2"/>
      </rPr>
      <t>Sustrayéndole</t>
    </r>
    <r>
      <rPr>
        <sz val="10"/>
        <rFont val="Arial"/>
        <family val="2"/>
      </rPr>
      <t xml:space="preserve">  la Escopeta Mossberg Calibre 12 Número de Serie T147870 número de licencia 16020029-1, propiedad de la empresa                          </t>
    </r>
    <r>
      <rPr>
        <sz val="10"/>
        <color rgb="FFFF0000"/>
        <rFont val="Arial"/>
        <family val="2"/>
      </rPr>
      <t xml:space="preserve"> </t>
    </r>
  </si>
  <si>
    <t>SUSTRACCION DE ARMA                     ATRACO</t>
  </si>
  <si>
    <t>METRON SERVICIOS DE VIGILANCIA</t>
  </si>
  <si>
    <t>LICENCIA NUMERO CA0225</t>
  </si>
  <si>
    <t>SUSTRACCION ARMA                 ATRACO</t>
  </si>
  <si>
    <t>SUSTRACCIONDE ARMAS</t>
  </si>
  <si>
    <t>RESUMEN DE INCIDENCIAS</t>
  </si>
  <si>
    <t>VIGILANTES Y REMESAS</t>
  </si>
  <si>
    <t>CA-0057</t>
  </si>
  <si>
    <t>DOMINICAN WATCHMAN</t>
  </si>
  <si>
    <t>CA-0004</t>
  </si>
  <si>
    <t>INTER-CON</t>
  </si>
  <si>
    <t>CA-0074</t>
  </si>
  <si>
    <t>JUNIO 2018</t>
  </si>
  <si>
    <t xml:space="preserve">Siendo aproximadamente las 11:20 horas mientras el Vigilante Alberto Antonio de la Cruz de Jesús, Cedúla de Identificación No.  071-00504716, prestaba de servicio de escolta del Sr. Jose L. Tejada Rodríguez Cedula 136-0017265-7 amparada port la Licencia No. Colector Banca LOTEKA ZERTIDAL, fueron sorprendidos por 3 desconocidos armados con pistolas, quienes se trasladaban en un carro Hyndai Sonata Color Gris, al guardian reaccionar uno de ellos le hizo un disparo ocasionandole una herida en la mano izquierda, Cargando con un bulto negro que contenía la suma de $ 159,350.00 y la escopeta  marca Maverick cal. 12 MV64679P, amparada por la Licencia a nombre de la compañía METRON SERVICIOS DE SEGURIDAD, la cual utilizaba para el servicio </t>
  </si>
  <si>
    <t>DUARTE</t>
  </si>
  <si>
    <t>CUADRO ESTADISTICO DE INCIDENCIAS</t>
  </si>
  <si>
    <t>SUSTRACCION ARMA                                                   /                                                       ATRACO                                                        /                                           HERIDO</t>
  </si>
  <si>
    <t>Siendo aproximadamente las 06:00 horas mientras el Vigilante Siuman Antonio Silvestre prestaba servicios de seguridad en el Palacio de Justicia Federico Carlos Alvarez, ubicado en el Ensache Román de la ciudad de Santiago, Cédula de Identificación No. 015-0002561-2, fué sorprendido por un elemento desconocido que le produjo la muerte por herida en la cabeza producida por un disparo con arma de fuego despojándolo de un revolver marca Smith &amp; Wesson, Serial No. BEY9786, Licencia No. 395190, que tenía asignado para el servicio</t>
  </si>
  <si>
    <t xml:space="preserve">Mientras el Vigilante Simón Franco Cedula de Identidad No. 001-1005831-0  prestaba servicio de vigilancia en el Pica Pollo Mei Jia ubicado en la avenida Central de los Guaricanos fue sorprendido por un elemento desconocido con la finalidad de despojarlo del arma no letal marca ZORAKIMOD #091500069, la cual tenia para servicio  produciendole una herida de bala de entrada y salida area Pulmon izquierdo que le produjo la muerte </t>
  </si>
  <si>
    <t>SEGURIDAD   RANGER</t>
  </si>
  <si>
    <t>SANTO DOMINGO ESTE</t>
  </si>
  <si>
    <t>SEGASA</t>
  </si>
  <si>
    <t>HERIDO                        NOVEDAD</t>
  </si>
  <si>
    <t>Siendo las 20:00 horas mientras el vigilante Adonis Rosario Cédula No. 402-2735128-1 de 19 años,  procedía a recibir el servicio en el Centro de Medicina Avanzada (CEDIMAT), al momento de despejar la escopeta marca Mossberg Calibre 12 Serial No. K284054  Licencia No. 421852 arma que tenia asignada para servicio, se autoinflió accidentalmente una herida por disparo de arma de fuego que le ocasionó heridas y fractura miembro inferior derecho por lo que fue trasladado para recibir atención médica al Hospital Dr.  Dario Contreras</t>
  </si>
  <si>
    <t>TAURUS SECURITY</t>
  </si>
  <si>
    <t>Siendo las 17:00 horas 3 individuos desconocidos armados de armas de fuego, despues de desarmar al Vigilante Antonio Polina Bueno de demas generales desconocidas de una escopeta Mossberg Cal 12 No. P823187 atracaron la sucursal de Vimenca de donde sustrajeron la suma US$ 203,254.00 Dolares, RD $ 1.347,998 pesos y varios celulares de acuerdo al parte policial DICRIM</t>
  </si>
  <si>
    <t xml:space="preserve">Siendo las 03:10 horas aproximadamente   individuos desconocidos dieron muerte por heridas de armas de fuego, ambas con entrada y salida, una  en el brazo izquiedo  y la otra parte posterior derecha con salida en el hemitorax izquierdo al Nacional Haitiano Jonas Orantus, DO-04001291, quién laboraba como Sereno en una fábrica de blocks ubicada en el municipio de Vicente Noble, según parte policial  </t>
  </si>
  <si>
    <t>SEPRISA</t>
  </si>
  <si>
    <t>CA-027</t>
  </si>
  <si>
    <t xml:space="preserve">LA ROMANA </t>
  </si>
  <si>
    <t>VIGILANTES DEL ESTE</t>
  </si>
  <si>
    <t xml:space="preserve">INCIDENCIAS POR INDICADORES DE MEDICIÓN </t>
  </si>
  <si>
    <t>PROM. MENSUAL</t>
  </si>
  <si>
    <t>TOTAL DE INCIDENCIAS</t>
  </si>
  <si>
    <t>Siendo aproximadamente las 07:00 horas el Vigilante Bievenido Alcantara, , luego de haber recibido el servicio en la Sub-estacion Timbeque de EDEESTE se autoinfligio un disparo en la cabeza que le produjo la muerte, para lo cual utilizó un revolver calibre 38 marca Rossi serial No. AA248447 Licencia No. 040000643870</t>
  </si>
  <si>
    <t xml:space="preserve">NOVEDAD     MUERTE       </t>
  </si>
  <si>
    <t>Siendo las 22:00 horas, donde se encontraba el cuerpo sin vida del vigilante Daniel Ezequiel Ozoria, ced. 226-0018160-1, en la playa del hotel en construcción Ocean Blue en Uvero Alto en cuanto la escopeta marca Maverick serie MC 15532K se encuentra perdida</t>
  </si>
  <si>
    <t>CA-0020</t>
  </si>
  <si>
    <t xml:space="preserve">Siendo las 18:00 horas mientras el Vigilante Pedro Nicolás Valdéz Torres, Cedula  117-0002607-0, quién portaba la escopeta marca Mossberg cal. 12  número  de serie  MV51451-C, licencia 413381 , en la prestación de servicios en la COOPSANO ubicada en  las Matas de Santa Cruz,  sorprendido por dos nacionales haitianos los cuales lo despojaron del arma en cuestión  </t>
  </si>
  <si>
    <t xml:space="preserve">El nombrado Carlos Manuel Lucas Villafaña, ced. 087-0012103-4, quién laboraba como seguridad en la oficina de Impuestos Internos penetro al área de oficinas y sustrajo artículos varios tales cuchillo, extension electrica, navajas etc  </t>
  </si>
  <si>
    <t>Siendo las 18:30 horas, mientras el vigilante  Luis Fernando Pichardo Payano Ced. de Identificación  402-3114174-4, mientras prestaba servicios en el Residencial El Doral, de esta ciudad de San Francisco de Macorís, se le escapó un disparo de la escopeta cal. 12 marca Maverick serie MV91557P, con la cual prestaba servicios, propiedad de la empresa amparada por la Licencia No. 16020030-1 provocando herida menor de perdigones  a su compañero, el vigilante  Hipólito Martínez Rodríguez, Cédula No.  056-0008509-5</t>
  </si>
  <si>
    <t>Siendo la 08:50 horas del día 12/06/2018 fue conducido bajo arresto el nombrado Claudio Bonilla García, no porta cédula a quién le había sido impuesta la orden de arresto No. 2059-2018 Magistrado Fiscal Nicasio Pulinario por haber sustraído dinero de la caja chica y la caja fuerte de la Asociación Dominicana de Rehabilitación ubicada en la calle Salcedo del sector los Novas, al detenido se le ocupó un Revolver marca Ranger que utilizaba para servicio Calibre 38 número de Serie 05860D</t>
  </si>
  <si>
    <t xml:space="preserve">Siendo las 03:30 horas mientras prestaba servicio de seguridad como empleado de la Agencia Cruz Auto, ubicada en la avenida Pedro a Rivera de la ciudad de la Vega, fue herido en el muslo derecho por disparos de armas de fuego el guardian Joel de Jesús Marte Jiménez, no porta cédula de identidad, producida por 4 individuos que desplazaban en dos motocicletas tipo CG de color negro  </t>
  </si>
  <si>
    <t xml:space="preserve">Siendo aproximadamente las 01:15 horas elementos desconocidos estacion METRON GAS ubicada en la  Autopista Duarte de esta ciudad de  Villa Altagracia en donde despojaron al Vigilante Doroteo Frías Cédula de Identificación personal No.   001-0868891-2 de la escopeta Maverick cal. 12 MV68134T, Lic. No. 210113, dinero en efectivo, inversor, dos baterias, 1 UPS, entre otros artículos </t>
  </si>
  <si>
    <t>CA-0218</t>
  </si>
  <si>
    <t xml:space="preserve">Siendo aproximadamente 16:00 horas mientras se encontraba de servicio el en 4to piso de la Plaza Blue Mall, el vigilante  Nando Félix Gómez Mota Cédula de Identificación No. 001-0147867-5, presentó un cuadro de Crisis Nerviosa por lo que fue trasladado a la base de Operaciones de la empresa ubicada en la calle Robert Scout, en donde hubo que llamar al sistema 911 por presentar aparentes sintomas de intoxicación con algún estimulante fue transportado al Hospital Padre Billini de donde se escabulló sin recibir las atenciones médicas dirigiendose a su casa donde la señora Rosa I, Gómez Mota  (Madre) lo hizo trasladar al Hospital Dr Neit Arias Lora donde falleció recibiendo atenciones médicas    </t>
  </si>
  <si>
    <t xml:space="preserve">Siendo la 20:00 horas aproximadamente el vigilante Roberto Capellán Castaño, Cédula No. 057-0006706-8 realizó un disparo con la escopeta Maverick Calibre 12 Número MV55597F Lic. No. 160200868 tratando de evitar que una persona que se transportaba en un vehículo marca Toyota Color Grís se marchaba sin haber pagado el importe de 24 galones de combustible (gasolina regular) que se había servido  </t>
  </si>
  <si>
    <t>SEGURIDAD INVESTIGACION                             Y PROTECCION HISPANIOLA</t>
  </si>
  <si>
    <t>SUSTRACCION                          ARMA</t>
  </si>
  <si>
    <t>SUSTRACCION ARMAS                         (2)</t>
  </si>
  <si>
    <t>ARMA RECUPERADA                                          (2)</t>
  </si>
  <si>
    <t>CA-0038</t>
  </si>
  <si>
    <t>CA-0017</t>
  </si>
  <si>
    <t>CA0245</t>
  </si>
  <si>
    <t>SECURITY PEFESA</t>
  </si>
  <si>
    <t>CA02454</t>
  </si>
  <si>
    <t>ALTAGRACIA</t>
  </si>
  <si>
    <t>Siendo las 12:00 aproximadamente 4 individuos vestidos de uniformes de la Policia Nacional mas uno vestido de civil, armados con armas de fuego largas y cortas despojando de las armas que portaban para servicio a los Vigilantes Marcial Gonzalez Roa, Cédula No. 402-2061793-4, una pistola Glock 9 mm Serie No. TNF518 licencia 16010172-0, y a Radhames Enrique Pacheco Castillo, Cédula No. una escopeta Mossberg Cal 12 Número de Serie P610307. licencia 384317,  Los asaltantes cargaron con una suma de RD$ 3,000,000, US$ 38,000 dolares y $5,000 Euros, ambas armas fueron recuperadas y están en poder del Ministerio Público</t>
  </si>
  <si>
    <t>Siendo aproximadamente las 03:30 horas un elemento desconocido atacó al Vigilante William Ramírez Concepción, el cual prestaba servicio de seguridad en la Clínica Fundación Familia ubicada en la Calle Grerorio Luperón esquina Gastón F Deligne despojandolo del revolver marca Smith &amp; Wesson Cal 38 Número de serie AVY-8629 Lic No. 263901 propiedad de la compañía</t>
  </si>
  <si>
    <t>18/062018</t>
  </si>
  <si>
    <t xml:space="preserve">SUSTRACCION DE ARMA                     </t>
  </si>
  <si>
    <t>JULIO  2018</t>
  </si>
  <si>
    <t>SERVICIOS NACIONALES DE SEGURIDAD INTEGRAL (SENASE)</t>
  </si>
  <si>
    <t>CA-0103</t>
  </si>
  <si>
    <t>METRON</t>
  </si>
  <si>
    <t xml:space="preserve">Siendo las 02:00 horas en la Av. 27 de Febrero fue sorprendido por un individuo desconocido el Vigilante Fermin Antonio Almonte, mientras se encontraba en su puesto de servicio, lo encañonó Despojandolo  de la escopeta marca Armed cal. 12MM serie 2220. </t>
  </si>
  <si>
    <t>*05/07/2018</t>
  </si>
  <si>
    <t>IBERO SECURITY</t>
  </si>
  <si>
    <t>CA-0148</t>
  </si>
  <si>
    <t xml:space="preserve">SANTO DOMINGO </t>
  </si>
  <si>
    <t>CA-0126</t>
  </si>
  <si>
    <t>CA-0027</t>
  </si>
  <si>
    <t>CA-0190</t>
  </si>
  <si>
    <t>*01/07/2018</t>
  </si>
  <si>
    <t xml:space="preserve">CVS SECURITY </t>
  </si>
  <si>
    <t>GUARDIANES TITAN</t>
  </si>
  <si>
    <t>CA-0065</t>
  </si>
  <si>
    <t xml:space="preserve">Siendo aproximandamente las 22:00 horas mientras el vigilante Doroteo Frias cédula 001-0868891-2, se encotraba de servicio en la bomba Metro Gas ubicata en el Baden, km 40, Autopista Duarte, penetraron personas desconocidas al luegar cuando estaban cerrando despojando al vigilante del arma con la  que prestaba servicio escopeta marca MOssberg cal. 12MM, serie J637746, un celular marca Blackberry, color negro activado con Claro, la suma de RD$83,028 de la venta dela tarde y la noche y le sustraeron su cartera con la suma de RD$1,750 dejandola tirada posteriormente.  </t>
  </si>
  <si>
    <t>SAN PEDRO DE MACORIS</t>
  </si>
  <si>
    <t>SEGURIDAD GIGANTE</t>
  </si>
  <si>
    <t>CA-0166</t>
  </si>
  <si>
    <t xml:space="preserve"> </t>
  </si>
  <si>
    <t>HERIDO                                      NOVEDAD</t>
  </si>
  <si>
    <r>
      <t xml:space="preserve">Siendo las 11:45 horas, 3 individuos no identificados  sorprendieron al Vigilante Briony Ant. Germosen Solís de 41 años, cedula 047-0049439-8, quién prestaba servicio de seguridad en la estación  Metro Gas, ubicado en la autopista Duarte KM 10, tramo  La Vega-Santiago, </t>
    </r>
    <r>
      <rPr>
        <u/>
        <sz val="10"/>
        <color theme="1"/>
        <rFont val="Arial"/>
        <family val="2"/>
      </rPr>
      <t>despojándolo</t>
    </r>
    <r>
      <rPr>
        <sz val="10"/>
        <color theme="1"/>
        <rFont val="Arial"/>
        <family val="2"/>
      </rPr>
      <t xml:space="preserve"> de la escopeta marca ARMED Cal. 12, Serie No. 2215, amparada sobre la licencia No. 16020041-0, propiedad de la compañía de seguridad Metron Servicios de Vigilancia, y una cantidad de dinero no determinada  a los nombrados José A. Gomez Abreu, 402-283820-5 y Yordi Cepeda, 402-0973916-4 empleados de la estación.  </t>
    </r>
  </si>
  <si>
    <r>
      <t xml:space="preserve">El vigilante Wilson Gil Javier, cédula 064-0027725-4, empleado de la compañía Metron Seguridad, </t>
    </r>
    <r>
      <rPr>
        <u/>
        <sz val="10"/>
        <rFont val="Arial"/>
        <family val="2"/>
      </rPr>
      <t>hirió</t>
    </r>
    <r>
      <rPr>
        <sz val="10"/>
        <rFont val="Arial"/>
        <family val="2"/>
      </rPr>
      <t xml:space="preserve"> al señor Rafael Antonio Luna Fabian, cédula 402-2206911-0, con la escopeta marca Mossberg, Cal. 12mm, serie T14703, cuando este intentó realizar un asalto a la banca de Lotería Loteka, ubicada en la calle Sánchez del sector Las Mercedes, municipio Salcedo, provincia Tenares.</t>
    </r>
  </si>
  <si>
    <t>*06/05/2018</t>
  </si>
  <si>
    <r>
      <t xml:space="preserve">   MINISTERIO DE DEFENSA                                                                                                                                                                                                                                                                                                 </t>
    </r>
    <r>
      <rPr>
        <b/>
        <sz val="12"/>
        <color theme="1"/>
        <rFont val="Calibri"/>
        <family val="2"/>
        <scheme val="minor"/>
      </rPr>
      <t>SUPERINTENDENCIA DE VIGILANCIA Y SEGURIDAD PRIVADA</t>
    </r>
  </si>
  <si>
    <t>SERVICIOS DE SEGURIDAD LEONES, S.A.</t>
  </si>
  <si>
    <t>CA-0156</t>
  </si>
  <si>
    <t>CA-0033</t>
  </si>
  <si>
    <t>GUARDIANES SANCHEZ</t>
  </si>
  <si>
    <t>JULIO 2018</t>
  </si>
  <si>
    <t>SUSTRACCION ARMA                                           (2)</t>
  </si>
  <si>
    <t>COTUI</t>
  </si>
  <si>
    <t>GUARDIANES BUHO</t>
  </si>
  <si>
    <t>SUSTRACCION DE ARMAS                                        (2)                                                                        HERIDOS                                      (2)                                      ATRACO</t>
  </si>
  <si>
    <t>CA-120</t>
  </si>
  <si>
    <t>JIMENEZ SECURITY SRL</t>
  </si>
  <si>
    <t>CA-157</t>
  </si>
  <si>
    <t>VALVERDE</t>
  </si>
  <si>
    <t>SEGURIDAD Y PRIVADA SRL  (SEPRISA)</t>
  </si>
  <si>
    <r>
      <rPr>
        <sz val="8"/>
        <color theme="1"/>
        <rFont val="Arial"/>
        <family val="2"/>
      </rPr>
      <t>AGENTES METROPOLITANOS DE VIGILANCIA (AMEVI</t>
    </r>
    <r>
      <rPr>
        <sz val="9"/>
        <color theme="1"/>
        <rFont val="Arial"/>
        <family val="2"/>
      </rPr>
      <t>)</t>
    </r>
  </si>
  <si>
    <r>
      <rPr>
        <b/>
        <sz val="8"/>
        <color theme="1"/>
        <rFont val="Times New Roman"/>
        <family val="1"/>
      </rPr>
      <t>SUSTRACCION DE ARMAS :</t>
    </r>
    <r>
      <rPr>
        <sz val="8"/>
        <color theme="1"/>
        <rFont val="Times New Roman"/>
        <family val="1"/>
      </rPr>
      <t xml:space="preserve"> Armas sustraidas a vigilantes o personas empleadas en Vigilancia y Seguridad Privada en el ejercicio de su labor durante la novedad que se está reportando.</t>
    </r>
  </si>
  <si>
    <r>
      <rPr>
        <b/>
        <sz val="8"/>
        <color theme="1"/>
        <rFont val="Times New Roman"/>
        <family val="1"/>
      </rPr>
      <t>ARMAS RECUPERADAS:</t>
    </r>
    <r>
      <rPr>
        <sz val="8"/>
        <color theme="1"/>
        <rFont val="Times New Roman"/>
        <family val="1"/>
      </rPr>
      <t xml:space="preserve"> Armas recuperadas que hayan sido sustraidas a vigilantes o personas empleadas en Vigilancia y Seguridad Privada en el ejercicio de su labor.</t>
    </r>
  </si>
  <si>
    <r>
      <rPr>
        <b/>
        <sz val="8"/>
        <color theme="1"/>
        <rFont val="Times New Roman"/>
        <family val="1"/>
      </rPr>
      <t xml:space="preserve">HERIDOS: </t>
    </r>
    <r>
      <rPr>
        <sz val="8"/>
        <color theme="1"/>
        <rFont val="Times New Roman"/>
        <family val="1"/>
      </rPr>
      <t xml:space="preserve"> Vigilantes y  empleados en Vigilancia y Seguridad Privada o personas heridas en el ejercicio de su labor  durante la novedad que se está reportando.</t>
    </r>
  </si>
  <si>
    <r>
      <rPr>
        <b/>
        <sz val="8"/>
        <color theme="1"/>
        <rFont val="Times New Roman"/>
        <family val="1"/>
      </rPr>
      <t xml:space="preserve">MUERTE: </t>
    </r>
    <r>
      <rPr>
        <sz val="8"/>
        <color theme="1"/>
        <rFont val="Times New Roman"/>
        <family val="1"/>
      </rPr>
      <t xml:space="preserve"> Vigilantes y  empleados en Vigilancia y Seguridad Privada o personas muertas en el ejercicio de su labor  durante la novedad que se está reportando.</t>
    </r>
  </si>
  <si>
    <r>
      <rPr>
        <b/>
        <sz val="8"/>
        <color theme="1"/>
        <rFont val="Times New Roman"/>
        <family val="1"/>
      </rPr>
      <t>ATRACO</t>
    </r>
    <r>
      <rPr>
        <sz val="8"/>
        <color theme="1"/>
        <rFont val="Times New Roman"/>
        <family val="1"/>
      </rPr>
      <t>: Accion delicuencial en la cual haya intervenido de Vigilantes o personas empleadas en Vigilancia y Seguridad  Privada en el ejercicio de su labor  durante la novedad que se está reportando.</t>
    </r>
  </si>
  <si>
    <r>
      <rPr>
        <b/>
        <sz val="8"/>
        <color theme="1"/>
        <rFont val="Times New Roman"/>
        <family val="1"/>
      </rPr>
      <t>PERDIDA DE ARMA:</t>
    </r>
    <r>
      <rPr>
        <sz val="8"/>
        <color theme="1"/>
        <rFont val="Times New Roman"/>
        <family val="1"/>
      </rPr>
      <t xml:space="preserve">  Armas perdidas a Vigilantes o personas empleadas en Vigilancia y Seguridad Privada en el ejercicio de su labor  durante la novedad que se está reportando.</t>
    </r>
  </si>
  <si>
    <r>
      <rPr>
        <b/>
        <sz val="8"/>
        <color theme="1"/>
        <rFont val="Times New Roman"/>
        <family val="1"/>
      </rPr>
      <t>NOVEDAD:</t>
    </r>
    <r>
      <rPr>
        <sz val="8"/>
        <color theme="1"/>
        <rFont val="Times New Roman"/>
        <family val="1"/>
      </rPr>
      <t xml:space="preserve">  Novedades que involucren bienes, propiedades, vigilantes, empleados en Vigilancia y Seguridad Privada o personas. </t>
    </r>
  </si>
  <si>
    <r>
      <rPr>
        <b/>
        <sz val="8"/>
        <color theme="1"/>
        <rFont val="Times New Roman"/>
        <family val="1"/>
      </rPr>
      <t>ROBO:</t>
    </r>
    <r>
      <rPr>
        <sz val="8"/>
        <color theme="1"/>
        <rFont val="Times New Roman"/>
        <family val="1"/>
      </rPr>
      <t xml:space="preserve">  Accion delicuencial en un puesto de servicio donde no hay intervención de vigilantes o personas empleadas en Vigilancia y Seguridad privada  durante la novedad que se está reportando.</t>
    </r>
  </si>
  <si>
    <r>
      <t xml:space="preserve">Siendo aproximandamente las 22:00 horas mientras el vigilante Doroteo Frías cédula 001-0868891-2, se encotraba de servicio en la bomba MetroGas ubicata en el Baden, km 40, Autopista Duarte, Villa Altagracia,   al momento del cierre de operaciones penetraron personas desconocidas </t>
    </r>
    <r>
      <rPr>
        <u/>
        <sz val="9"/>
        <rFont val="Arial"/>
        <family val="2"/>
      </rPr>
      <t>despojando</t>
    </r>
    <r>
      <rPr>
        <sz val="9"/>
        <rFont val="Arial"/>
        <family val="2"/>
      </rPr>
      <t xml:space="preserve"> al vigilante del arma con la  que prestaba servicio, una escopeta marca Mossberg cal. 12MM, serie J637746,  </t>
    </r>
    <r>
      <rPr>
        <u/>
        <sz val="9"/>
        <rFont val="Arial"/>
        <family val="2"/>
      </rPr>
      <t>sustrayendo</t>
    </r>
    <r>
      <rPr>
        <sz val="9"/>
        <rFont val="Arial"/>
        <family val="2"/>
      </rPr>
      <t xml:space="preserve"> un celular marca Blackberry, color negro activado con Claro, la suma de RD$83,028 de la venta de la tarde y la noche y la cartera del vigilante con la suma de RD$1,750. </t>
    </r>
  </si>
  <si>
    <t xml:space="preserve">SUSTRACCION DE ARMA                                                                                            Y                                                                 ATRACO                  </t>
  </si>
  <si>
    <t xml:space="preserve">Siendo las 21:00 horas, el Vigilante Nicolás Marte Sánchez,  mientras se encontraba de servicio en el Yoma Supercentro, y realizaba su recorrido como supervisor escuchó un ruido extraño por lo que procedió a portar el arma de servicio,una escopeta marca  Mossberg cal. 12 serie K315230, y realiza un disparo al pavimento el cual le ocasionó heridas leves de perdigones a los nombrados: Anibal Rafael Rodríguez Jiménez, ced. 049-0053876-2, y José Anibal Almánzar Suarez, 049-0069509-1, los cuales fueron llevados al Hospital Público Inmaculada Concepción. </t>
  </si>
  <si>
    <t xml:space="preserve">                             HERIDOS                                                     (2)</t>
  </si>
  <si>
    <t xml:space="preserve">NOVEDAD                                                     Y                               HERIDO </t>
  </si>
  <si>
    <r>
      <t xml:space="preserve">Siendo aproximandamente las 04:20 horas mientras el vigilante Antonio Hilario Franklin cédula 031-0286359-8, se encotraba de servicio en Delta Comercial, S.A., ubicada en la principal, frente Antonio Ochoa del sector la Rotonda, para lo cual portaba la escopeta marca Wanny Calibre 12 serie no. 0513310609, se le </t>
    </r>
    <r>
      <rPr>
        <u/>
        <sz val="9"/>
        <rFont val="Arial"/>
        <family val="2"/>
      </rPr>
      <t>escapó</t>
    </r>
    <r>
      <rPr>
        <sz val="9"/>
        <rFont val="Arial"/>
        <family val="2"/>
      </rPr>
      <t xml:space="preserve"> un disparo </t>
    </r>
    <r>
      <rPr>
        <u/>
        <sz val="9"/>
        <rFont val="Arial"/>
        <family val="2"/>
      </rPr>
      <t>hiriendo</t>
    </r>
    <r>
      <rPr>
        <sz val="9"/>
        <rFont val="Arial"/>
        <family val="2"/>
      </rPr>
      <t xml:space="preserve"> de un perdigón de escopeta en el brazo izquierdo a la niña Escarlin Mireni Santana Martinez, de 7 años de edad, </t>
    </r>
  </si>
  <si>
    <r>
      <t xml:space="preserve">Siendo las 13:45 horas, un equipo de la Sub-Dirección de Operaciones SVSP  observó al  Vigilante Alvaro Alvarez, de 19 años de edad quién no portaba ningún tipo de documentos de identificación personal, portando consigo la escopeta marca Mossberg cal. 12, serie R341464, sin municiones se encontraba de forma incorrecta en su puesto de servicio descalzo, con pantalon jeans, una gorra y camisa desabotonada de la empresa de seguridad. </t>
    </r>
    <r>
      <rPr>
        <u/>
        <sz val="9"/>
        <color theme="1"/>
        <rFont val="Arial"/>
        <family val="2"/>
      </rPr>
      <t>Novedad</t>
    </r>
    <r>
      <rPr>
        <sz val="9"/>
        <color theme="1"/>
        <rFont val="Arial"/>
        <family val="2"/>
      </rPr>
      <t xml:space="preserve"> reportada, Caso se Investiga</t>
    </r>
  </si>
  <si>
    <t>SUSTRACCION DE ARMA                                            Y                                       ATRACO</t>
  </si>
  <si>
    <r>
      <rPr>
        <sz val="9"/>
        <rFont val="Arial"/>
        <family val="2"/>
      </rPr>
      <t xml:space="preserve">Siendo las 02:30 horas en LA CATALINA  10 CASA DE CAMPO, el oficial seguridad Jovani Batista Gómez, sin cédula, quíen se encontraba de servicio fue sorprendido varios  desconocidos armados,  los cuales estaban vestidos de negro y encapuchados, quíenes le golpearon y ataron con cinta adhesiva,  </t>
    </r>
    <r>
      <rPr>
        <u/>
        <sz val="9"/>
        <rFont val="Arial"/>
        <family val="2"/>
      </rPr>
      <t>despojándolo</t>
    </r>
    <r>
      <rPr>
        <sz val="9"/>
        <rFont val="Arial"/>
        <family val="2"/>
      </rPr>
      <t xml:space="preserve"> del arma con la que prestaba servicio un Revolver  marca HWM,  No 1512189,</t>
    </r>
    <r>
      <rPr>
        <sz val="9"/>
        <color rgb="FFFF0000"/>
        <rFont val="Arial"/>
        <family val="2"/>
      </rPr>
      <t xml:space="preserve"> </t>
    </r>
    <r>
      <rPr>
        <sz val="9"/>
        <rFont val="Arial"/>
        <family val="2"/>
      </rPr>
      <t xml:space="preserve">procediendo </t>
    </r>
    <r>
      <rPr>
        <u/>
        <sz val="9"/>
        <rFont val="Arial"/>
        <family val="2"/>
      </rPr>
      <t>atracar</t>
    </r>
    <r>
      <rPr>
        <sz val="9"/>
        <rFont val="Arial"/>
        <family val="2"/>
      </rPr>
      <t xml:space="preserve"> la vivienda de donde cargaron con dinero en efectivo y varios relojes marca Rolex</t>
    </r>
  </si>
  <si>
    <t>SUSTRACCION  ARMA                                  Y                                                       HERIDO</t>
  </si>
  <si>
    <r>
      <t xml:space="preserve">Siendo las 01:40 horas mientras  el vigilante Enrique Carrera Mejía, Ced. 001-1429156-0, se desempeñaba como Oficial de Seguridad en Almacenes Karakas, ubicado en el sector Aguas Locas, Km 15 1/2 Av. Las Américas, fue sorprendido por un desconocido que luego de un forcejeo logró amordazarlo  procediendo a </t>
    </r>
    <r>
      <rPr>
        <u/>
        <sz val="9"/>
        <color theme="1"/>
        <rFont val="Arial"/>
        <family val="2"/>
      </rPr>
      <t>despojarlo</t>
    </r>
    <r>
      <rPr>
        <sz val="9"/>
        <color theme="1"/>
        <rFont val="Arial"/>
        <family val="2"/>
      </rPr>
      <t xml:space="preserve"> del arma que portaba para servicio, Una escopeta calibre 12 marca Carandai serie P05219 </t>
    </r>
    <r>
      <rPr>
        <sz val="9"/>
        <rFont val="Arial"/>
        <family val="2"/>
      </rPr>
      <t>Licencia No. 160-20920-6</t>
    </r>
  </si>
  <si>
    <r>
      <t xml:space="preserve">Siendo las 18:30 Vigilante  Ramón  Antonio Pérez Ced. 047-0033078-2, recibió </t>
    </r>
    <r>
      <rPr>
        <u/>
        <sz val="10"/>
        <color theme="1"/>
        <rFont val="Arial"/>
        <family val="2"/>
      </rPr>
      <t>heridas</t>
    </r>
    <r>
      <rPr>
        <sz val="10"/>
        <color theme="1"/>
        <rFont val="Arial"/>
        <family val="2"/>
      </rPr>
      <t xml:space="preserve"> por proyectil de  parte de una persona hasta el momento sin identificar desde de un carro marca Hyundai, modelo Sonata, de demas mas datos desconocidos , </t>
    </r>
    <r>
      <rPr>
        <u/>
        <sz val="10"/>
        <color theme="1"/>
        <rFont val="Arial"/>
        <family val="2"/>
      </rPr>
      <t>sustrayéndole</t>
    </r>
    <r>
      <rPr>
        <sz val="10"/>
        <color theme="1"/>
        <rFont val="Arial"/>
        <family val="2"/>
      </rPr>
      <t xml:space="preserve"> la escopeta marca Carandai cal. 12 MM, serie P05141, </t>
    </r>
    <r>
      <rPr>
        <sz val="10"/>
        <rFont val="Arial"/>
        <family val="2"/>
      </rPr>
      <t>Licencia  16020035-4,</t>
    </r>
    <r>
      <rPr>
        <sz val="10"/>
        <color rgb="FFFF0000"/>
        <rFont val="Arial"/>
        <family val="2"/>
      </rPr>
      <t xml:space="preserve"> </t>
    </r>
    <r>
      <rPr>
        <sz val="10"/>
        <color theme="1"/>
        <rFont val="Arial"/>
        <family val="2"/>
      </rPr>
      <t xml:space="preserve"> propiedad de la compañia  </t>
    </r>
  </si>
  <si>
    <t>HERIDO                                                Y                   SUSTRACCION     ARMA</t>
  </si>
  <si>
    <r>
      <t xml:space="preserve">Siendo aproximadamente las 20:10 horas, mientras los vigilantes Elpidio de Jesus Taveras Medrano, ced. 036-005554-9, y Gonzalo Jiménez, ced. 012-0102923-5, cuatro (4) individuos penetraron a la sucursal de INGMELEC DOMINICANA, </t>
    </r>
    <r>
      <rPr>
        <u/>
        <sz val="10"/>
        <rFont val="Arial"/>
        <family val="2"/>
      </rPr>
      <t>despojándolos</t>
    </r>
    <r>
      <rPr>
        <sz val="10"/>
        <rFont val="Arial"/>
        <family val="2"/>
      </rPr>
      <t xml:space="preserve"> de las armas de fuego que utilizaban para servicio las Escopetas marca Carandai, calibre 12MM. no 02192 licencia  290555 y 02197, licencia permanente 27562. </t>
    </r>
  </si>
  <si>
    <t>SUSTRACCION ARMA                                                      Y                      ATRACO</t>
  </si>
  <si>
    <r>
      <t xml:space="preserve">Siendo aproximadamente las 09:45 horas mientras el Vigilante Edilio García Peña, cédula 001-1498534-8, se encontraba en su puesto de servicio en la bomba de combustible PETRO MOVIL, ubicada en la Aut. Duarte km 32,  individuos desconocidos a bordo de una motocicleta lo encañonaron y </t>
    </r>
    <r>
      <rPr>
        <u/>
        <sz val="9"/>
        <color theme="1"/>
        <rFont val="Arial"/>
        <family val="2"/>
      </rPr>
      <t>despojaron</t>
    </r>
    <r>
      <rPr>
        <sz val="9"/>
        <color theme="1"/>
        <rFont val="Arial"/>
        <family val="2"/>
      </rPr>
      <t xml:space="preserve"> de la escopeta marca EGE cal. 12 serie 60045, amparada licencia  No. 476664, procediendo a penetrar a la oficina y </t>
    </r>
    <r>
      <rPr>
        <u/>
        <sz val="9"/>
        <color theme="1"/>
        <rFont val="Arial"/>
        <family val="2"/>
      </rPr>
      <t>sustrajeron</t>
    </r>
    <r>
      <rPr>
        <sz val="9"/>
        <color theme="1"/>
        <rFont val="Arial"/>
        <family val="2"/>
      </rPr>
      <t xml:space="preserve"> $412.000.00 pesos.</t>
    </r>
  </si>
  <si>
    <r>
      <t xml:space="preserve">Siendo aproximadamente las 01:30 un grupo de 5 a 7 personas trataron de penetrar los limites de la Estación de Combustible Texaco de Esperanza a la cual se le coloca una cadena al momento de cierre,  en donde prestaba servicio el Vigilante Meléndez Alvarez Ced. No. 402-2748513-9, acorde a su declaración realizó utilizando la Escopeta Maverick No. de Serie MV16918S Licencia No. 160-20110-0 la cual portaba para servicio, primero un disparo al aire y luego un disparo hacia el piso provocando </t>
    </r>
    <r>
      <rPr>
        <u/>
        <sz val="10"/>
        <color theme="1"/>
        <rFont val="Arial"/>
        <family val="2"/>
      </rPr>
      <t>Heridas</t>
    </r>
    <r>
      <rPr>
        <sz val="10"/>
        <color theme="1"/>
        <rFont val="Arial"/>
        <family val="2"/>
      </rPr>
      <t xml:space="preserve"> de perdigones a 5 personas. Dicho vigilante fue sometido a la accion de la justicia y le fue impuesta una medida de coersion consistente en una fianza del RD$500,000.00</t>
    </r>
  </si>
  <si>
    <r>
      <t>Siendo las 08:15 mientras el Vigilante Manuel Mota, ced. 138-0008226-8, se encontraba de servicio en la sucursal del Banco de Reservas de la plaza Real en Baváro, abandonó su puesto de servicio</t>
    </r>
    <r>
      <rPr>
        <u/>
        <sz val="9"/>
        <color theme="1"/>
        <rFont val="Arial"/>
        <family val="2"/>
      </rPr>
      <t xml:space="preserve"> llevandose</t>
    </r>
    <r>
      <rPr>
        <sz val="9"/>
        <color theme="1"/>
        <rFont val="Arial"/>
        <family val="2"/>
      </rPr>
      <t xml:space="preserve"> el arma que tenía asignada para el mismo, un  Revolver marca Kora, cal. 38 serie 408776 con seis (6) capsulas amparado con la licencia permanente No. 479677</t>
    </r>
  </si>
  <si>
    <r>
      <t xml:space="preserve">Siendo las 11:15 mientras el Vigilante Juan Carlos Berrido Martínez, Cédula No.  402-2082020-9, se encontraba de servicio en la Banca Real,  No. 209 ubicada en el Sector Ensanche Bermúdez, se presentaron dos personas desconocidas encañonandolo y </t>
    </r>
    <r>
      <rPr>
        <u/>
        <sz val="9"/>
        <color theme="1"/>
        <rFont val="Arial"/>
        <family val="2"/>
      </rPr>
      <t>despojándolo</t>
    </r>
    <r>
      <rPr>
        <sz val="9"/>
        <color theme="1"/>
        <rFont val="Arial"/>
        <family val="2"/>
      </rPr>
      <t xml:space="preserve"> de la escopeta marca Maverick, cal. 12 serie MV23849G, seguido de esto los sujetos salieron huyendo dejando abandonado el carro marca Hyundai modelo sonata N20 color naranja.</t>
    </r>
  </si>
  <si>
    <r>
      <t xml:space="preserve">Siendo las 02:00 mientras el Vigilante Francisco Alcántara, ced. 001-1807081-2, se encontraba de servicio en la estación de combustible Esso ubicada en la esquina Calle Josefa Brea y Federico Geraldino del sector Villa María, fue sorprendido por  tres personas desconocidas que luego de golpearlo, lo  </t>
    </r>
    <r>
      <rPr>
        <u/>
        <sz val="9"/>
        <color theme="1"/>
        <rFont val="Arial"/>
        <family val="2"/>
      </rPr>
      <t xml:space="preserve">despojanron </t>
    </r>
    <r>
      <rPr>
        <sz val="9"/>
        <color theme="1"/>
        <rFont val="Arial"/>
        <family val="2"/>
      </rPr>
      <t xml:space="preserve"> del arma que utilizaba para dicho servicio, una  escopeta marca Carandai cal. 12MM serie P04464, Licencia No. 16702. Produciéndole a su vez  una </t>
    </r>
    <r>
      <rPr>
        <u/>
        <sz val="9"/>
        <color theme="1"/>
        <rFont val="Arial"/>
        <family val="2"/>
      </rPr>
      <t>herida</t>
    </r>
    <r>
      <rPr>
        <sz val="9"/>
        <color theme="1"/>
        <rFont val="Arial"/>
        <family val="2"/>
      </rPr>
      <t xml:space="preserve"> contusa en región frontal parietal  certificado médico</t>
    </r>
  </si>
  <si>
    <r>
      <t>Siendo las 02:00 horas el Vigilante Fermín Antonio Almonte, mientras se encontraba en su</t>
    </r>
    <r>
      <rPr>
        <sz val="9"/>
        <color rgb="FFFF0000"/>
        <rFont val="Arial"/>
        <family val="2"/>
      </rPr>
      <t xml:space="preserve"> </t>
    </r>
    <r>
      <rPr>
        <sz val="9"/>
        <rFont val="Arial"/>
        <family val="2"/>
      </rPr>
      <t xml:space="preserve">puesto de servicio en Banca LOTEKA  </t>
    </r>
    <r>
      <rPr>
        <sz val="9"/>
        <color theme="1"/>
        <rFont val="Arial"/>
        <family val="2"/>
      </rPr>
      <t xml:space="preserve">ubicado en la Av. 27 de febrero fue sorprendido por un individuo desconocido,  el cual lo encañonó </t>
    </r>
    <r>
      <rPr>
        <u/>
        <sz val="9"/>
        <color theme="1"/>
        <rFont val="Arial"/>
        <family val="2"/>
      </rPr>
      <t>despojándolo</t>
    </r>
    <r>
      <rPr>
        <sz val="9"/>
        <color theme="1"/>
        <rFont val="Arial"/>
        <family val="2"/>
      </rPr>
      <t xml:space="preserve">  de la escopeta marca Armed cal. 12MM serie 2220. Licencia </t>
    </r>
    <r>
      <rPr>
        <sz val="9"/>
        <rFont val="Arial"/>
        <family val="2"/>
      </rPr>
      <t>No. 16020041-8.</t>
    </r>
  </si>
  <si>
    <r>
      <t xml:space="preserve">Siendo las 01:45 horas el vigilante Confesor de la Cruz Castillo, ced. 104-0010831-1, mientras se encontraba en la Torre Leonardo IV ubicada en el sector Renaciento, y de una manera no esclarecida, sin manifestar signos de violiencia,  reportó que le </t>
    </r>
    <r>
      <rPr>
        <u/>
        <sz val="9"/>
        <color theme="1"/>
        <rFont val="Arial"/>
        <family val="2"/>
      </rPr>
      <t xml:space="preserve"> sustrajeron</t>
    </r>
    <r>
      <rPr>
        <sz val="9"/>
        <color theme="1"/>
        <rFont val="Arial"/>
        <family val="2"/>
      </rPr>
      <t xml:space="preserve"> la escopeta marca MAVERICK, cal. 12mm serie MV94778U, Licencia de Interior y Policia 230122.</t>
    </r>
  </si>
  <si>
    <r>
      <t>Siendo las 23:00 mientras los Vigilantes Mario Celestino Espinal, ced. 402-2495882-3,  Alider de León, 017-003613-8, fueron sorprendidos por varios individuos desconocidos quienes les realizaron varios disparos produciendoles</t>
    </r>
    <r>
      <rPr>
        <u/>
        <sz val="9"/>
        <rFont val="Arial"/>
        <family val="2"/>
      </rPr>
      <t xml:space="preserve"> heridas</t>
    </r>
    <r>
      <rPr>
        <sz val="9"/>
        <rFont val="Arial"/>
        <family val="2"/>
      </rPr>
      <t xml:space="preserve"> de proyectil de armas de fuego en pie izquierdo y región abdominal respectivamente, según diagnóstico médico. Los mismos le fueron </t>
    </r>
    <r>
      <rPr>
        <u/>
        <sz val="9"/>
        <rFont val="Arial"/>
        <family val="2"/>
      </rPr>
      <t>despojados</t>
    </r>
    <r>
      <rPr>
        <sz val="9"/>
        <rFont val="Arial"/>
        <family val="2"/>
      </rPr>
      <t xml:space="preserve"> de la pistola marcaCarandai 9mm  Serie G47110 licencia 458234  y la Escopeta marca pegaso Calibre 12 No. de serie 5551283, Licencia 471645</t>
    </r>
    <r>
      <rPr>
        <sz val="9"/>
        <color rgb="FFFF0000"/>
        <rFont val="Arial"/>
        <family val="2"/>
      </rPr>
      <t xml:space="preserve">,  </t>
    </r>
    <r>
      <rPr>
        <sz val="9"/>
        <rFont val="Arial"/>
        <family val="2"/>
      </rPr>
      <t xml:space="preserve">propiedad de la empresa. Además se </t>
    </r>
    <r>
      <rPr>
        <u/>
        <sz val="9"/>
        <rFont val="Arial"/>
        <family val="2"/>
      </rPr>
      <t>llevaron</t>
    </r>
    <r>
      <rPr>
        <sz val="9"/>
        <rFont val="Arial"/>
        <family val="2"/>
      </rPr>
      <t xml:space="preserve"> dinero en efectivo e implementos de cocina</t>
    </r>
  </si>
  <si>
    <t>HERIDOS                                    (5)</t>
  </si>
  <si>
    <t>AGOSTO  2018</t>
  </si>
  <si>
    <t>CA-0142</t>
  </si>
  <si>
    <t>SEGURIDAD ESPECIAL GRUPO LINDA</t>
  </si>
  <si>
    <t>NOVEDAD                                                                    /                                                       HERIDO</t>
  </si>
  <si>
    <t>GACELA SECURITY</t>
  </si>
  <si>
    <t>CA-0157</t>
  </si>
  <si>
    <t>CA-0114</t>
  </si>
  <si>
    <t>SEGURIDAD Y GARANTIA                (SEGASA)</t>
  </si>
  <si>
    <t xml:space="preserve">ATRACO                                  /            SUSTRACCION DE ARMA                                                   </t>
  </si>
  <si>
    <t>GOLD STAR SECURITY, S.A.</t>
  </si>
  <si>
    <t>CA-0205</t>
  </si>
  <si>
    <t>EULEN DOMINICANA DE SEGURIDAD, S.A.</t>
  </si>
  <si>
    <t>CA-0091</t>
  </si>
  <si>
    <t>GUARDIANES LA REGION</t>
  </si>
  <si>
    <t xml:space="preserve">SERVICIOS DE GUARDIANES IMPERIAL </t>
  </si>
  <si>
    <t>CA-0007</t>
  </si>
  <si>
    <t>SERVICIOS  NACIONAL DE SEGURIDAD INTEGRAL</t>
  </si>
  <si>
    <t>SERVICIO VIGILANCIA CORPORATIVO (SERVICORP)</t>
  </si>
  <si>
    <t>CA-0098</t>
  </si>
  <si>
    <t>AGENTES METROPOLITANOS DE VIGILANCIA (AMEVI)</t>
  </si>
  <si>
    <t>GS4 SECURE SOLUTION</t>
  </si>
  <si>
    <t>CA-0003</t>
  </si>
  <si>
    <t>HIGH CLASS SECURITY</t>
  </si>
  <si>
    <t>CA-0250</t>
  </si>
  <si>
    <t>HERIDO                     /                     SUSTRACCION DE ARMA</t>
  </si>
  <si>
    <t>CA-0135</t>
  </si>
  <si>
    <t>CVS SECURITY</t>
  </si>
  <si>
    <t xml:space="preserve">NOVEDAD                                                                                                                </t>
  </si>
  <si>
    <t>SERVICIOS DE GUARDIANES INDUSTRIALES (SEGUINSA)</t>
  </si>
  <si>
    <t>CA-0162</t>
  </si>
  <si>
    <t>TAURUS SECURITY SERVICES</t>
  </si>
  <si>
    <t xml:space="preserve">Siendo las  06:00 horas fue encontrado muerto el vigilante Miguel Contreras Pérez. Cédula No. 033-0018148-8, quién prestaba servicios en el Consorcio REMIX ubicado en la autopista Duarte entre el cruce de Esperanza y Maizal. Al mismo le fue sustraída la escopeta marca Baikal No.de Serie  081310144 Calibre 12 Licencia 234586 </t>
  </si>
  <si>
    <t>C&amp;C SECURITY AND CONTROL, C POR A</t>
  </si>
  <si>
    <t>CA-0182</t>
  </si>
  <si>
    <t>GENERAL SECURITY SERVICE, GSS, S.R.L.</t>
  </si>
  <si>
    <t>CA-0259</t>
  </si>
  <si>
    <t>HERIDO                                /                  SUSTRACCION         DE                         ARMA                        (2)</t>
  </si>
  <si>
    <t>SUSTRACCION          DE                           ARMA</t>
  </si>
  <si>
    <t>NOVEDAD          HERIDOS                   (2)</t>
  </si>
  <si>
    <t>NOVEDAD                                       HERIDO</t>
  </si>
  <si>
    <t xml:space="preserve">Mientras el nombrado  Manuel Alberto Fortuna Vargas de 76 años, sin mas generales conocidas empleado en seguridad propia dejo su puesto de servicio para comprar articulos en un colmado cercano, dejá la escopetaque portaba de demas generales desconocidas,  bajo el cuidado de la nombrada Yolanda Pujols, empleada domestica en la misma residencia que prestaba servicio y fue cuando a esta se le cayó, acorde a las versiones dadas, produciendose un disparo que le causo la muerte a la nombrada Lidia Mercedes, quien tambien trabajaba en la misma residencia en labores domesticas. Fuente Nota DICRIM </t>
  </si>
  <si>
    <t xml:space="preserve">MUERTE                              </t>
  </si>
  <si>
    <t xml:space="preserve"> VALVERDE</t>
  </si>
  <si>
    <t>SUSTRACCION     ARMA                                                              /                        MUERTE</t>
  </si>
  <si>
    <t xml:space="preserve">Siendo las 11:50 horas en calidad de supervisor de seguridad el señor Jhonatan Golbery Ferreras Hidalgo ced. 019-0017847-4, momentos en que terminan el inventario de las  armas de fuego del departamento de seguridad, se percatan que de forma no esclarecida faltaban dos escopetas marcas carandai, calibre 12MM  Series No. P06857 licencia  No. 16020037-4, y  Numero de serie No. P06868, licencia no. 16020038-5 respectivamente, ademas el revolver marca Rossi Calibre 38 serie no. AA721142,  con la licencia no. 0010087495-7 </t>
  </si>
  <si>
    <t>PERDIDAS DE ARMAS                                                      (3)</t>
  </si>
  <si>
    <t>Siendo las 03:00am, en la estacion Wenny Gas  ubicada en la Av. Yaport Dumit, sector Las Charcas, penetraron 4 desconocidos por la parte lateral de la estación, según los guardianes Ernesto Presinal Santos cédula 053-00374514-6 y  Carlos josé Reyes Espinal, ced. 036-0014614-0, estos los sorprendieron y los encañonaron, llevandose las armas que portaban para sevicio, las escopetas marcas MAVERICK cal. 12, serie MV66338P, licencia 16020110-2 y MAVERICK cal. 12 serie MV05685-5, licencia 16020110-0, y una suma identificada de dinero</t>
  </si>
  <si>
    <t>Mientras  el vigilante Privado Guillermo Antonio de la Nieve, Ced.225-0058186-7, se encotraba de servicio en la Constructora Vista Azul, ubicada en km 12 de la Autopista de las Americas, elementos desconocidos  le ocasionaron herida de bala en hombro derecho, sin salida acorde diagnostico medico, despojándolo de la escopeta marca Maverick cal. 12 mm no. MV 32181T, licencia 225684, la cual portaba para servicio. El mismo fue  ingresado al Hopital Dr. Dario Contreras, siendo las 04:15 horas</t>
  </si>
  <si>
    <t>PERDIDA ARMA</t>
  </si>
  <si>
    <t>Agosto 2018</t>
  </si>
  <si>
    <r>
      <rPr>
        <b/>
        <sz val="7.5"/>
        <color theme="1"/>
        <rFont val="Arial"/>
        <family val="2"/>
      </rPr>
      <t>SUSTRACCION DE ARMAS :</t>
    </r>
    <r>
      <rPr>
        <sz val="7.5"/>
        <color theme="1"/>
        <rFont val="Arial"/>
        <family val="2"/>
      </rPr>
      <t xml:space="preserve"> Armas sustraidas a vigilantes o personas empleadas en Vigilancia y Seguridad Privada en el ejercicio de su labor durante la novedad que se está reportando.</t>
    </r>
  </si>
  <si>
    <r>
      <rPr>
        <b/>
        <sz val="7.5"/>
        <color theme="1"/>
        <rFont val="Arial"/>
        <family val="2"/>
      </rPr>
      <t>ARMAS RECUPERADAS:</t>
    </r>
    <r>
      <rPr>
        <sz val="7.5"/>
        <color theme="1"/>
        <rFont val="Arial"/>
        <family val="2"/>
      </rPr>
      <t xml:space="preserve"> Armas recuperadas que hayan sido sustraidas a vigilantes o personas empleadas en Vigilancia y Seguridad Privada en el ejercicio de su labor.</t>
    </r>
  </si>
  <si>
    <r>
      <rPr>
        <b/>
        <sz val="7.5"/>
        <color theme="1"/>
        <rFont val="Arial"/>
        <family val="2"/>
      </rPr>
      <t xml:space="preserve">HERIDOS: </t>
    </r>
    <r>
      <rPr>
        <sz val="7.5"/>
        <color theme="1"/>
        <rFont val="Arial"/>
        <family val="2"/>
      </rPr>
      <t xml:space="preserve"> Vigilantes y  empleados en Vigilancia y Seguridad Privada o personas heridas en el ejercicio de su labor  durante la novedad que se está reportando.</t>
    </r>
  </si>
  <si>
    <r>
      <rPr>
        <b/>
        <sz val="7.5"/>
        <color theme="1"/>
        <rFont val="Arial"/>
        <family val="2"/>
      </rPr>
      <t xml:space="preserve">MUERTES: </t>
    </r>
    <r>
      <rPr>
        <sz val="7.5"/>
        <color theme="1"/>
        <rFont val="Arial"/>
        <family val="2"/>
      </rPr>
      <t xml:space="preserve"> Vigilantes y  empleados en Vigilancia y Seguridad Privada o personas muertas en el ejercicio de su labor  durante la novedad que se está reportando.</t>
    </r>
  </si>
  <si>
    <r>
      <rPr>
        <b/>
        <sz val="7.5"/>
        <color theme="1"/>
        <rFont val="Arial"/>
        <family val="2"/>
      </rPr>
      <t>ATRACOS</t>
    </r>
    <r>
      <rPr>
        <sz val="7.5"/>
        <color theme="1"/>
        <rFont val="Arial"/>
        <family val="2"/>
      </rPr>
      <t>: Accion delicuencial en la cual haya intervenido de Vigilantes o personas empleadas en Vigilancia y Seguridad  Privada en el ejercicio de su labor  durante la novedad que se está reportando.</t>
    </r>
  </si>
  <si>
    <r>
      <rPr>
        <b/>
        <sz val="7.5"/>
        <color theme="1"/>
        <rFont val="Arial"/>
        <family val="2"/>
      </rPr>
      <t>PERDIDA DE ARMAS:</t>
    </r>
    <r>
      <rPr>
        <sz val="7.5"/>
        <color theme="1"/>
        <rFont val="Arial"/>
        <family val="2"/>
      </rPr>
      <t xml:space="preserve">  Armas perdidas a Vigilantes o personas empleadas en Vigilancia y Seguridad Privada en el ejercicio de su labor  durante la novedad que se está reportando.</t>
    </r>
  </si>
  <si>
    <r>
      <rPr>
        <b/>
        <sz val="7.5"/>
        <color theme="1"/>
        <rFont val="Arial"/>
        <family val="2"/>
      </rPr>
      <t>NOVEDADES:</t>
    </r>
    <r>
      <rPr>
        <sz val="7.5"/>
        <color theme="1"/>
        <rFont val="Arial"/>
        <family val="2"/>
      </rPr>
      <t xml:space="preserve">  Novedades que involucren bienes, propiedades, vigilantes, empleados en Vigilancia y Seguridad Privada o personas. </t>
    </r>
  </si>
  <si>
    <r>
      <rPr>
        <b/>
        <sz val="7.5"/>
        <color theme="1"/>
        <rFont val="Arial"/>
        <family val="2"/>
      </rPr>
      <t>ROBOS:</t>
    </r>
    <r>
      <rPr>
        <sz val="7.5"/>
        <color theme="1"/>
        <rFont val="Arial"/>
        <family val="2"/>
      </rPr>
      <t xml:space="preserve">  Accion delicuencial en un puesto de servicio donde no hay intervención de vigilantes o personas empleadas en Vigilancia y Seguridad privada  durante la novedad que se está reportando.</t>
    </r>
  </si>
  <si>
    <r>
      <t>Siendo las 11:40, mientras el vigilante José Miguel Gutierrez, cédula no. 049-0052414-3, se encontraba en las instalaciones de la plaza Centro del Este, CDN centro de noticias, ubicado en la calle Estado de Israel, realizó un disparo con el arma tipo escopeta marca MAVERICK cal. 12 MM  licencia permanente 306423, serie MV78693J, y le ocacionó una</t>
    </r>
    <r>
      <rPr>
        <u/>
        <sz val="10"/>
        <rFont val="Arial Narrow"/>
        <family val="2"/>
      </rPr>
      <t xml:space="preserve"> herida</t>
    </r>
    <r>
      <rPr>
        <sz val="10"/>
        <rFont val="Arial Narrow"/>
        <family val="2"/>
      </rPr>
      <t xml:space="preserve"> en la pierna derecha al señor Ariel Jiménez Amezquita ced. 054-0019649-8., al cual dicho vigilante le hizo varios llamados de advertencia para que se detuviera lo que el herido reaccionó abalanzandose a éste lo que lo obligó a dispararle.</t>
    </r>
  </si>
  <si>
    <r>
      <t xml:space="preserve">Siendo las 01:40 horas, mientras el oficial de seguridad Cesar Montero, ced. 010-0033925-7, se encontraba de turno en el puesto de almacen de EDESUR, localizado en Los Alcarrizos, tres(3) deconocidos penetraron al lugar haciendose pasar por oficiales de la Policía Nacional, a esto golpearon al antes mencionado y encañonaron al otro oficial de seguridad el señor Samuel Rodriguez, ced. 001-1692530-6, </t>
    </r>
    <r>
      <rPr>
        <u/>
        <sz val="10"/>
        <rFont val="Arial Narrow"/>
        <family val="2"/>
      </rPr>
      <t>despojándolos</t>
    </r>
    <r>
      <rPr>
        <sz val="10"/>
        <rFont val="Arial Narrow"/>
        <family val="2"/>
      </rPr>
      <t xml:space="preserve"> de las dos armas escopeta EGE calibre 12, serie 58937, licencia 289687 y de la escopeta MAVERICK calibre 12,  MV09808U, licencia 101791403,  con las cuales prestaban servicio. </t>
    </r>
  </si>
  <si>
    <t xml:space="preserve">Luego que el vigilante  Juan Bautista Suriel Ledesma, ced. 037-0100542-7, prestó servicios en la Sub-Estación Edesur, ubicada en el KM 6 Av. Independencia, abandonó sus responsabilidades como empleado de esta empresa, no volviendo a presentarse a trabajar ni estableciendo ningún tipo de contacto con la compañía, llevandose el uniforme de la compañía  y el carnet provisional, artículos que identifican la compañía. los cuales no ha devuelto. </t>
  </si>
  <si>
    <t>Siendo las 12:30 horas mientras el Vigilante Justo Mateo, ced. 002-0007656-0, se encontraba se servicio en la empresa BREITON DOMINICANA, ubicada en la zona industrial de Haina, SC., penetraron dos individuos hasta el momento no identificados, produciendoles heridas de machete  en muñeca derecha y abdomen, despojandólo de la escopeta marca Maverick calibre 12MM No Serie MV 21908S licencia 16020048-4</t>
  </si>
  <si>
    <t xml:space="preserve">Mientras  el supervisor  Rodr}guez García, ced. 031-0418929-9, realizaba su inspección en horario de las 06:00 horas, se percató de que el arma tipo pistola marca CZ calibre 9mm No de Serie G17218 Licencia no. 261850, no estaba en la caja fuerte. </t>
  </si>
  <si>
    <r>
      <t>Siendo las 17:15 horas, individuos armados a bordo de una motocicicleta interceptaron el camión marca Hiunday colo blanco palca Z-507841, FICHA 09, conducido por el chofer Gregorio Pérez de Paula ced. 223-0153116-0,</t>
    </r>
    <r>
      <rPr>
        <u/>
        <sz val="10"/>
        <color theme="1"/>
        <rFont val="Arial Narrow"/>
        <family val="2"/>
      </rPr>
      <t xml:space="preserve"> Sustrayéndoles </t>
    </r>
    <r>
      <rPr>
        <sz val="10"/>
        <color theme="1"/>
        <rFont val="Arial Narrow"/>
        <family val="2"/>
      </rPr>
      <t xml:space="preserve">al seguridad Jandito Díaz Morillo, codigo 16537, cedula de identificacion 022-0033616-8,  la escopeta marca Carandai cal. 12MM  serie P07265 , licencia permanente 16020079-1 y una suma de dinero hasta el momento no determinada.  </t>
    </r>
  </si>
  <si>
    <t xml:space="preserve">A bien comunicarle a esta superintendencia de seguridad privada la falta cometida por el señor Roben Garcia Otaño, ced. 224-0005973-3, la cual consiste en intentos de violencias, injurias o malos tratamientos contra sus compañeros de acuerdo al Art. 88 Ord. 4 del codigo laboral quien se desempeña como Agente de Seguridad desde el dia 27 de enero del 2017 </t>
  </si>
  <si>
    <t>SUSTRACCION DE                    ARMAS                                                                     (2)                                             ATRACO</t>
  </si>
  <si>
    <t>HERIDO                                                 /                  SUSTRACCION         DE                         ARMA</t>
  </si>
  <si>
    <r>
      <t xml:space="preserve">Siendo las 06:40 horas, mientras el vigilante Horide Quezada Vicente,  Cedula No. 225-0030900-4, mientras se encontraba en la calle Onaney no. 1, Mirador Sur, D.N, dos elementos desconocidos armados, los cuales se desplazaban a bordo de una motocicleta marca AX 100, le sorprendieron mientras esperaba que le abrieran la puerta del edificio y  lo </t>
    </r>
    <r>
      <rPr>
        <u/>
        <sz val="10"/>
        <rFont val="Arial Narrow"/>
        <family val="2"/>
      </rPr>
      <t xml:space="preserve">despojaron </t>
    </r>
    <r>
      <rPr>
        <sz val="10"/>
        <rFont val="Arial Narrow"/>
        <family val="2"/>
      </rPr>
      <t xml:space="preserve">  del arma que portaba para servicio tipo revolver calibre 38 con 5 cápsulas.</t>
    </r>
  </si>
  <si>
    <t xml:space="preserve">Siendo 11:55 horas, el vigilante Juan Sánchez de los Santos ced. 402-0892957-6,  mientras se encontraba de servicio en la Asociación de Ahorros y Préstamos, se autoinfligió de manera accidental  un disparo  el nombrado anteriormente tiene un diagnostico DX. Herida de arma de fuego en el dedo pulgar, pie derecho con fracturas </t>
  </si>
  <si>
    <r>
      <t>Siendo las 17:10 horas, mientras el vigilante Feliz del Rosario Mosquea, ced. 225-0065134-8, se dirigia desde la  Urbanización Hermanas Mirabal, Santo Domingo Norte, camino a su lugar de trabajo km 10 Autopista 30 de mayo  me interceptaron cuatro desconocidos quíenes a punta de pistola se</t>
    </r>
    <r>
      <rPr>
        <u/>
        <sz val="10"/>
        <color theme="1"/>
        <rFont val="Arial Narrow"/>
        <family val="2"/>
      </rPr>
      <t xml:space="preserve"> llevaron</t>
    </r>
    <r>
      <rPr>
        <sz val="10"/>
        <color theme="1"/>
        <rFont val="Arial Narrow"/>
        <family val="2"/>
      </rPr>
      <t xml:space="preserve"> la Motocicleta marca TVS modelo Apache RTR A80 color blanco con negro chasis MD634KE6XE2E40261, año 2014, placa K0282615, propiedad de la compañía</t>
    </r>
  </si>
  <si>
    <t>VIGILANTES NAVIEROS DEL CARIBE</t>
  </si>
  <si>
    <t>Mientras el Vigilante Luis Camilo Soriano ced. 047-0179821-9, brindaba servicio de escolta al mensajero Johan Manuel Nova, empleado de Banca de loteria O&amp;M, dos personas desconocidas le propinaron golpes contusos y laceraciones Multiples, despojándolos de un bulto con dinero en efectivo, celular propiedades de la banca, y escopeta marca Maverick cal. 12 serie no. MV 72912K. licencia no. 468744. El arma fue recuperada esta en poder de la  PGR</t>
  </si>
  <si>
    <t>Mientras prestaba servicios de segurIdad modalidad escolta de un camión de la compañía  Induveca al momento de realizar labores de distribucion de  productos en el colmado Frank, ubicado en la calle Palo Hincado del sector Villa Verde, se le escapo un disparo al vigilante Aneudys Antonio Garcia Santana, ced. 402-2015480-7, producido por la escopeta, marca Maverick calibre 12 No. serie MV39322F el cual  hizo impacto en la acera y alcanzo  la señora Madelin Mercedes, ced. 402-2891079-6, y su hija Maidelin Nicole Martínez Mercedes, de un (1) año de edad, quienes pr,las cuales fueron curadas y despachadas en el Hospital General el Buen Samaritano</t>
  </si>
  <si>
    <t>Un equipo operacional de la SVSP, retuvo una escopeta calibre 12, sin marcas ni numeración legibles,  así como tambien sin municiones al nombrado Ramón Rodríguez ced. 001-1558557-2, quíen fue sorprendido en las inmediaciones del Rancho Steak House, ubicado en la Av. República de Argentina, Argumentado que el trabajaba en labores de seguridad con el Mayor Juan Javier Capellan, PN, ced.. 031-0327844-0, en una vivienda de un ciudadano norteamericano llamado Edgar Robinson Mercedes, ced. 001-145101-7, el cual se presento con una licencia No. 14030, escopeta, Marca Maverick No. de serie MV 18243H vencida desde el 25/11/2004</t>
  </si>
  <si>
    <t>Siendo 23:00 horas, mientras el vigilante  Confesor Pascual, Ced. 001-0677505-9, se encotraba prestando servicios de seguridad en la sucursal Scotiabank de Herrera, ubicada en la plaza de Plaza Lama Duarte vieja de Herrera, se sintió mareado, quedandose dormido y cuando despertó en eso de las 02:00 horas, se percató que no se encontraban el arma tipo Revolver marca Rossi, Cal. 38mm serie AA--731995  y la flota de dicha compañía</t>
  </si>
  <si>
    <r>
      <t xml:space="preserve">Siendo las 08:00 horas en su calidad de supervisor de esta compañía ubicada en la calle Proyecto, sector Reparto Oquet, al revisar el deposito de armas se percató que faltaba el revolver marca S&amp;W calibe 38MM serie no. BDU0272, propiedad de la empresa por lo que se reporta dicha </t>
    </r>
    <r>
      <rPr>
        <u/>
        <sz val="10"/>
        <color theme="1"/>
        <rFont val="Arial Narrow"/>
        <family val="2"/>
      </rPr>
      <t>perdida</t>
    </r>
    <r>
      <rPr>
        <sz val="10"/>
        <color theme="1"/>
        <rFont val="Arial Narrow"/>
        <family val="2"/>
      </rPr>
      <t xml:space="preserve"> de arma </t>
    </r>
  </si>
  <si>
    <t>ATRACO                            /                           HERIDOS                       (2)                  SUSTRACCION DE ARMA                                   /                                            ARMA RECUPERADA</t>
  </si>
  <si>
    <t>G4S CASH SOLUTION</t>
  </si>
  <si>
    <t>CA-0001</t>
  </si>
  <si>
    <t>CA-0115</t>
  </si>
  <si>
    <t>GACELA SECURITY, S.R.L.</t>
  </si>
  <si>
    <t>CIA. DE SEG, INVESTIGACIONES Y PROTECCION HISPANIOLA</t>
  </si>
  <si>
    <t>CA-0245</t>
  </si>
  <si>
    <t>CONSULTORES EN SIST. DE INF. Y SEGURIDAD, S.A.(CONSULSISE)</t>
  </si>
  <si>
    <t>CA-0088</t>
  </si>
  <si>
    <t>Septiembre 2018</t>
  </si>
  <si>
    <t>SERVICIOS SEGURIDAD PANAMERICANA, (SEPAN)</t>
  </si>
  <si>
    <t xml:space="preserve">Mientras prestaba servicio de seguirdad en la envasadora de gas PAULIGAS ubicada en el sector Santo Cerro, el vigilante  Carmelo Antonio Reinoso Grullon,  personas decoocidas penetraron ocasionandole  heridas tipo  abrasiones en manos izquierda y derecha, sutrayendole dinero en efectivo producto de las ventas del dia y de la escopeta Mossberg cal 12 serie no. 940299, propiedad de la empresa </t>
  </si>
  <si>
    <t xml:space="preserve">Mientras el vigilante Antonio Jalabera Guzmán Cédula No.024-0003672 se encontraba en su puesto de servicio Estudio de Grabación Paimon, ubicado en el tramo carretero San Pedro-Juan  Dolió, San Pedro de Macorís, fue soprendido  por personas  desconocidas que  transitaban en un carro color negro y tras encañonarlo  lo despojaron de la escopeta cal. 12 marca Maverick que portaba para servicio, 1 radio de telecomunicaciones  color negro modelo EP350, 1 celular ZTE, 1 reloj, y emprendieron la huida. </t>
  </si>
  <si>
    <t xml:space="preserve">SUSTRACCION ARMA                                   /                                                                    ATRACO                                         </t>
  </si>
  <si>
    <t>SUSTRACCION ARMA                                   /                                                                    ATRACO                                         /                                   HERIDO</t>
  </si>
  <si>
    <t xml:space="preserve">SEGURIDAD INTEGRAL </t>
  </si>
  <si>
    <t xml:space="preserve">Siendo aproximadamente las 01:55 mientras prestaban servicios de seguridad en el Ingenio Colon Sector Monte Largo, El Llano, SPM elementos desconocidos sorprendieron a los vigilantes Juan Ramon Guerrero Mota, Cedula No. 023-0093209-8 y Joel A. Ramírez Cesar Cedula No.  023-0127553-9. Las escopetas marcas Maverick seriales No. 50548R y MV50533R Amparadas por las Licencias No. 16020155-9 y 16020155-9 respectivamente en adicion un motor marca Baja Platini chasis MD2A18AZ6FWJ28688 placa No. K048924 </t>
  </si>
  <si>
    <t>SUSTRACCION                    DE                               ARMAS                                (2)                                                 /                               ATRACO</t>
  </si>
  <si>
    <t>SUSTRACION DE ARMA                                                                                      /                                     ATRACO                                                   /                                                            HERIDOS                                                                              /                                                      MUERTE                                       /                                          ARMA RECUPERADA</t>
  </si>
  <si>
    <t>ESPAILLAT</t>
  </si>
  <si>
    <t xml:space="preserve">Siendo las 09:30 horas, mientras se encontraba prestando servicio de seguiridad el vigilante Luis Ernesto Arvelo, ced. 074-0055674-8, en la compañía COCIGAS, ubicada en la calle Ramón Caceres, Las Guazumas, Moca fue sorprendido por dos desconocidos armados quienes penetraron a dicha compañia  despojándolo de  la escopeta marca Maverick cal. 12, Serie no. 16918S, (1) celular marca Rio Flip v8, color negro Imei 35645708996567, y la suma aproximada de RD$150.000.00 pesos los cuales se encontraban en la caja fuerte. </t>
  </si>
  <si>
    <t>SUSTRACCION DE ARMA                                                    /                                                            ATRACO</t>
  </si>
  <si>
    <t>PERDIDA ARMA                                                        /                                 NOVEDAD</t>
  </si>
  <si>
    <t xml:space="preserve">Siendo las 01:00 horas, cuando  los vigilantes Jorge Ariel Medina Colon, ced. 402-2007679-4, José Alberto Gonzalez Pichardo, ced. 055-0036761-9, mientras prestaban servicio de supervision y transitaban por la Av. Isabel Aguiar a bordo de una motocicleta marca Honda color negro, frente a los Almacenes Bravo de la zona industrial de Herrera donde cayeron al pavimento al ser chocado por un vehículo no identificado, momneto que desconocidos aprovecharon el descuido y sustrajeron la escopeta marca MAVERICK cal. 12 serie no. MV24121G propiedad de la empresa </t>
  </si>
  <si>
    <t xml:space="preserve">SUSTRACCION DE ARMA                                                    </t>
  </si>
  <si>
    <t>SEPTIEMBRE   2018</t>
  </si>
  <si>
    <t>INTERCOM</t>
  </si>
  <si>
    <t>CA-074</t>
  </si>
  <si>
    <t>16/09/2018</t>
  </si>
  <si>
    <t xml:space="preserve">SERVICIO ESPECIALIZADO DE SEGURIDAD </t>
  </si>
  <si>
    <t>CA-187</t>
  </si>
  <si>
    <t xml:space="preserve">SUSTRACCION ARMA </t>
  </si>
  <si>
    <t>Siendo las 05:30 horas mientras el vigilante Jesus Marcelino cédula 402-2835014-2 prestaba servicio en Molino del Sol ubicado en la Calle Presidente Caamaño No16 Los Frailes III, Santo Domingo Este fue sorprendido por un elemento desconocido que encañonándolo le despojó de la pistola marca Bersa Calibre 380 No. Serie 380676 Licencia No. 56291</t>
  </si>
  <si>
    <t>VIGILANTE DEL ESTE</t>
  </si>
  <si>
    <t>19/09/2018</t>
  </si>
  <si>
    <t>Siendo las 10:30 horas mientras el vigilante Luis Miguel Tejada Sánchez prestaba servicio en la envasadora COGAS ubicada en la comunidad Monte Grande, Altos del Hatico, se presentó al lugar  el nombrado Wilton Jean Michel Cohen cedula No. 001-1204354-2 hijo del Sr, Wilton Cohen propietario del lugar y luego de sentarse con el, fumarse un cigarrillo con la excusa que iba a realizar una necesidad fisica le dijo que se apartara del lugar y aprovechando esta distraccion tomo el arma que portaba para servicio una escopeta sin marcas legibles No. L2301883, con la cual se autoinfligio un disparo en cuello y cara segun evaluación del medico legisla actuante que le produjo la muerte</t>
  </si>
  <si>
    <t>20/09/2018</t>
  </si>
  <si>
    <t>GREENGUARD</t>
  </si>
  <si>
    <t>HERIDO                                        /                                 NOVEDAD</t>
  </si>
  <si>
    <t xml:space="preserve">Mientras el vigilante Santo Ricrado del Orbe cédula No. 058-1304315-7, entraba al servicio y luego de retirar la escopeta de la oficina de la planta envasadora de Gas Tropigas, ubicada en la calle 22 del sector la Caleta no se percato que la misma tenia un cartucho en la recamara produciendo un disparo involuntariomarca no legible serie no. MV16924S con la escopeta hacia el piso con el cual le produjo heridas multiples por perdigones segun diagnostico medico por las cuales fue atendidos en el Hospital Dario Contreras </t>
  </si>
  <si>
    <t>Siendo las 15:00 horas mientras el guardián Rafael Ant. Noel Cedula 048-0008163 quien prestaba servicio en el Residencial Jacaranda produjo heridas leves al nombrado Jesús Salazar, Venezolano de demás generales desconocidas,  producto de un disparo de la escopeta marca Mossberg Calibre 12 No. Serie R266121 la cual portaba para servicio, en medio de una discusion cuando el vigilante manisfesto haber detenido al segundo nombrado luego de hablo visto entrando en reiteradas ocasiones segun reporte policial. Caso es investigado por la PN</t>
  </si>
  <si>
    <t>22/09/2018</t>
  </si>
  <si>
    <t>Siendo las 01:30 horas mientras el vigilante Reyes de León Delgado , prestaba servicio en la compañía MERKAVEN ubicada en la autopista Duarte individuos que se trasladaban en un carro colo negro, de los cuales se desmontaron dos armados despojándolo del arma marca Tauro No. serie PL476623 proiedad de la empresa, asignado para el servicio</t>
  </si>
  <si>
    <t xml:space="preserve"> Siendo 02:00:00 mientras el vigilante Pablo Almengo cédula No. 039-0020468-0 prestaba servicios en Molino Moderno, un individuo desconocido tratá de penetrar penetrar a las instalaciones ubicadas en la calle Eugenio Cunja No. 50 Barrio La Pulga, por lo cual realizo un disparo con la escopeta marca Maverick Calibre 12 No. de serie MV39835F Licencia No. 434507 que tenia cargada para servicio</t>
  </si>
  <si>
    <t>CA-024</t>
  </si>
  <si>
    <t>VIGILANTES ESPECIALIZADOS DE SEGURIDAD</t>
  </si>
  <si>
    <t>CA-013</t>
  </si>
  <si>
    <t xml:space="preserve">NOVEDAD                                    /                                   HERIDO </t>
  </si>
  <si>
    <t>Siendo las 20:00 horas mientras el vigilante Norberto Encarnación Jiménez , cédula No. 001-0447047-1  prestaba servicio en la estación de combustible ESSO  ubicada en la calle Josefa Brea esquina Federico Geraldino individuos que se trasladaban en dos motocicletas que presentaban una actitud sospechosa por lo que manipuló la escopeta marca Carandai calibre 12 serie No. PD04445, luego de manera accidental produjo un disparo al no sacar el cartucho en la recamara lo que produjeron heridas de proyectil de arma de fuego en Región temporal derecha y torax posterior a la nombrada Flor Inés Fernandez Pelegrin cédula No. 402-2178031-1 acorde diagnóstico médico  la cual se encontraba en la residencias de la Calle Federico Geraldino No. 25 del mismo sector</t>
  </si>
  <si>
    <t>CA-017</t>
  </si>
  <si>
    <t>Mientras prestaban servicios de seguridad en la empresa Alcoholes Finos Dominicanos, el vigilante  Elias Vásquez Sánchez cédula No. 023-0045995-1 por razones que se investigan le ocasionó 2 heridas de bala al tambien vigilante Manuel Rambarde Peguero cédula 027-0037773-8. Las armas que ambos portaban para servicio están en poder de las autoridades pertinentes Revolver  Dan Wesson Calibre 38 Licencia 264604 No. serie 382306 el cual portaba el primero y el segundo portaba la escopeta marca Mossberg Calibre 12 L095096</t>
  </si>
  <si>
    <t xml:space="preserve">Siendo las 06:00 horas, el vigilante  Fabricio  Jiménez Mercedes, sin cédula, el cual se encontraba de servicio en el hotel Silvestre, ubicado en el km 13 1/2, carretera Romana, San Pedro, cuando este fue relevado de su puesto de servicio este no le entregó su arma al relevo., una pistola marca F.T., serie no. AE75740 cal 9MM,  y hasta el momento no se ha presentado </t>
  </si>
  <si>
    <t>Mientras el vigilante Osiris Antonio Jeréz Ortíz, cédula de Identificacion personal No.  050-0007025-9, prestaba servicios en la sucursal del Naco Populara ubicada en la calle Duverge esq. Juan Rodriguez, abandonó su puesto de servicio presentandose a un establecimiento comercial cercano por  bebidas alcohólicas inconforme por que no le daban servicio procedió hacer un disparo al aire con la escopeta marca EGE calibre 12 serie No. 55504 Licencia No. 370510 al momento que reclamaba servicio. El mismo detenendio por la Policia Nacional conjuntamente con el arma para investigación</t>
  </si>
  <si>
    <t>Siendo la 07:25 horas  mientras el Sargento Mayor ® Danilo Tejeda Rodríguez PN  Ced. 002-0110391-6, empleado de seguridad propia de la Sra. Altagracia Ledesma, cédula   002-0023577-8, comerciante salía a realizar un deposito bancario en compañía del Sr. Primitivo Rodríguez Ruíz, ced. 002-0051846-2, de la casa ubicada en la calle Salcedo No. 22 sector Los Novas, fueron abordados por el nombrado Smerlin Antonio Marcelino Tavarez, ced. 402-4335266-9,  y otra persona desconocida con fines de atracarlos,  produciendose un forcejeo resultando muerto el nombrado Smerlin por herida de arma de fuego en cabeza, y los dos primeramente mencionados heridos por traumas diversos, fractura y laceraciones producidas por un vehiculo que conducia una tercera persona quién cargó con el otro desconocido, la valija conteniendo 595,000.00 pesos y el Revolver marca Ruger calibre 357 de demas generales desconocidas asignado al Agente policial en retiro. Fue recuperado un revolver marca cobra calibre 32 No. 115554 quien segun las declaraciones portaba el hoy occiso</t>
  </si>
  <si>
    <t>Siendo las 22:30 horas mientras el vigilante Marcos Terrero Paniagua, cédula No. 012-0051843-7 prestaba servicios de vigilancia en la planta de gas WENDI GAS en donde se presentó un individuo armado manifestandole que era un atraco por lo cual utilizó la escopeta marca Maverick Calibre 12 serie No. MV44855   produciendo un disparo. El desconocido huyo del lugar, personal del Dicrim que se presento al lugar encontro algunas manchas de sangre pero no pudieron ubicar a nadie en los centros asistencia médicos de la zona</t>
  </si>
  <si>
    <r>
      <rPr>
        <b/>
        <sz val="8"/>
        <color theme="1"/>
        <rFont val="Arial Narrow"/>
        <family val="2"/>
      </rPr>
      <t>SUSTRACCION DE ARMAS :</t>
    </r>
    <r>
      <rPr>
        <sz val="8"/>
        <color theme="1"/>
        <rFont val="Arial Narrow"/>
        <family val="2"/>
      </rPr>
      <t xml:space="preserve"> Armas sustraidas a vigilantes o personas empleadas en Vigilancia y Seguridad Privada en el ejercicio de su labor durante la novedad que se está reportando.</t>
    </r>
  </si>
  <si>
    <r>
      <rPr>
        <b/>
        <sz val="8"/>
        <color theme="1"/>
        <rFont val="Arial Narrow"/>
        <family val="2"/>
      </rPr>
      <t xml:space="preserve">HERIDOS: </t>
    </r>
    <r>
      <rPr>
        <sz val="8"/>
        <color theme="1"/>
        <rFont val="Arial Narrow"/>
        <family val="2"/>
      </rPr>
      <t xml:space="preserve"> Vigilantes y  empleados en Vigilancia y Seguridad Privada o personas heridas en el ejercicio de su labor  durante la novedad que se está reportando.</t>
    </r>
  </si>
  <si>
    <r>
      <rPr>
        <b/>
        <sz val="8"/>
        <color theme="1"/>
        <rFont val="Arial Narrow"/>
        <family val="2"/>
      </rPr>
      <t xml:space="preserve">MUERTE: </t>
    </r>
    <r>
      <rPr>
        <sz val="8"/>
        <color theme="1"/>
        <rFont val="Arial Narrow"/>
        <family val="2"/>
      </rPr>
      <t xml:space="preserve"> Vigilantes y  empleados en Vigilancia y Seguridad Privada o personas muertas en el ejercicio de su labor  durante la novedad que se está reportando.</t>
    </r>
  </si>
  <si>
    <r>
      <rPr>
        <b/>
        <sz val="8"/>
        <color theme="1"/>
        <rFont val="Arial Narrow"/>
        <family val="2"/>
      </rPr>
      <t>ATRACO</t>
    </r>
    <r>
      <rPr>
        <sz val="8"/>
        <color theme="1"/>
        <rFont val="Arial Narrow"/>
        <family val="2"/>
      </rPr>
      <t>: Accion delicuencial en la cual haya intervenido de Vigilantes o personas empleadas en Vigilancia y Seguridad  Privada en el ejercicio de su labor  durante la novedad que se está reportando.</t>
    </r>
  </si>
  <si>
    <r>
      <rPr>
        <b/>
        <sz val="8"/>
        <color theme="1"/>
        <rFont val="Arial Narrow"/>
        <family val="2"/>
      </rPr>
      <t>PERDIDA DE ARMA:</t>
    </r>
    <r>
      <rPr>
        <sz val="8"/>
        <color theme="1"/>
        <rFont val="Arial Narrow"/>
        <family val="2"/>
      </rPr>
      <t xml:space="preserve">  Armas perdidas a Vigilantes o personas empleadas en Vigilancia y Seguridad Privada en el ejercicio de su labor  durante la novedad que se está reportando.</t>
    </r>
  </si>
  <si>
    <r>
      <rPr>
        <b/>
        <sz val="8"/>
        <color theme="1"/>
        <rFont val="Arial Narrow"/>
        <family val="2"/>
      </rPr>
      <t>NOVEDAD:</t>
    </r>
    <r>
      <rPr>
        <sz val="8"/>
        <color theme="1"/>
        <rFont val="Arial Narrow"/>
        <family val="2"/>
      </rPr>
      <t xml:space="preserve">  Novedades que involucren bienes, propiedades, vigilantes, empleados en Vigilancia y Seguridad Privada o personas. </t>
    </r>
  </si>
  <si>
    <r>
      <rPr>
        <b/>
        <sz val="8"/>
        <color theme="1"/>
        <rFont val="Arial Narrow"/>
        <family val="2"/>
      </rPr>
      <t>ROBO:</t>
    </r>
    <r>
      <rPr>
        <sz val="8"/>
        <color theme="1"/>
        <rFont val="Arial Narrow"/>
        <family val="2"/>
      </rPr>
      <t xml:space="preserve">  Accion delicuencial en un puesto de servicio donde no hay intervención de vigilantes o personas empleadas en Vigilancia y Seguridad privada  durante la novedad que se está reportando.</t>
    </r>
  </si>
  <si>
    <r>
      <rPr>
        <b/>
        <sz val="8"/>
        <color theme="1"/>
        <rFont val="Arial Narrow"/>
        <family val="2"/>
      </rPr>
      <t>ARMAS RECUPERADAS:</t>
    </r>
    <r>
      <rPr>
        <sz val="8"/>
        <color theme="1"/>
        <rFont val="Arial Narrow"/>
        <family val="2"/>
      </rPr>
      <t xml:space="preserve"> Armas recuperadas que hayan sido sustraidas a vigilantes o personas empleadas en Vigilancia y Seguridad Privada en el ejercicio</t>
    </r>
  </si>
  <si>
    <t>SERVICIOS PROTECCION PRIVADA</t>
  </si>
  <si>
    <t>Santiago</t>
  </si>
  <si>
    <t>La Romana</t>
  </si>
  <si>
    <t>CA0065</t>
  </si>
  <si>
    <t>OCTUBRE   2018</t>
  </si>
  <si>
    <t>San Francisco de Macoris</t>
  </si>
  <si>
    <t>18/10/82018</t>
  </si>
  <si>
    <t>Santo Domingo</t>
  </si>
  <si>
    <t>San Cristobal</t>
  </si>
  <si>
    <t>CA0120</t>
  </si>
  <si>
    <t>Bonao</t>
  </si>
  <si>
    <t xml:space="preserve">GUARDIANES TITAN </t>
  </si>
  <si>
    <t>CA-065</t>
  </si>
  <si>
    <t xml:space="preserve">Mientras el Oficial de seguridad Juan José Ramírez Lebron, Ced.107-0001434-2 se encontraba de servicio en una de las antenas de la telefónica Claro, ubicada en Boca de Yuma desconocidos lo ultimaron y sustrajeron la escopeta marca EGE Cal.12 serie No.55334 Licencia 234941 la cual portaba para servicio. </t>
  </si>
  <si>
    <t>OCTUBRE 2018</t>
  </si>
  <si>
    <t xml:space="preserve">MUERTE                                        /                                                   SUSTRACCION  ARMA         </t>
  </si>
  <si>
    <t>HERIDO                                            /                                               SUSTRACCION ARMA</t>
  </si>
  <si>
    <t xml:space="preserve">Mientras el vigilante Yaque Gohos, Ced.103-0005179-3; iba de camino en dirección al Banco Popular (BANCOLA) individuos lo despojaron de su arma de fuego Pistola marca CARANDAI Cal.9MM Serie No.T0620-06C07340, licencia No.16010030-9 y los mismos le ocasionaron la muerte. </t>
  </si>
  <si>
    <t>Siendo las 17:46 horas fueron detenidos y requisados los nombrados Wilson Rafael Espinal Ureña, no portaba cedula al momento de su arresto, y el Nombrado Marcos Antonio Parra Rosario Cédula No. 402-2724880-0 mientras transitaban en una motocicleta por la Avenida Mama Tingó próximo a la sucursal de EDENORTE por portar un revolver marca TAURUS Calibre 38 mm con seis capsulas del mismo calibre, Serie No. PJ453442 con una copia de la Licencia emitida por el Ministerio de Interior y Policia No. 10030027-0 a nombre de la GUARDIANES TITAN empresa para la cual labora, segun la declaracion del primero de los mencionados anteriormente y a quien fue que se le ocupo el arma cuya  licencia en los archivos policiales figura como vencida desde el año 1999</t>
  </si>
  <si>
    <t xml:space="preserve">HERIDO                                          /                                                                                         SUSTRACCION ARMA                                /                                               ATRACO                                                               </t>
  </si>
  <si>
    <t xml:space="preserve">Siendo las 02:00 horas, tres elementos desconocidos a bordo de una camioneta se presentaron a la estación de combustible Geraldo Gómez ubicada en el distrito municipal La Peña, Sección Ponton.  realizando disparos que produjeron heridas por arma de fuego al oficial de seguridad Nelson Hidalgo Taveras, Ced.056-009-4287-3; en la cadera sustrayendo  la escopeta marca CARANDAI, Calibre 12, Serie 02262, Licencia 2902748 que portaba para servicio, RD$ 2,000 pesos en efectivo, 4 baterias para inversor, entre otras propiedades </t>
  </si>
  <si>
    <t xml:space="preserve">SUSTRACCION  ARMA </t>
  </si>
  <si>
    <t xml:space="preserve">Siendo la 10:06 el Supervisor Máximo de León Cédula No. 100-0003931-2 de la Compañía Guardianes Titan,  en donde reportó la perdida de la escopeta marca Mossberg Calibre 12mm No. K872904 con licencia  No. 479457 con la cual prestaban servicio en la empresa PH INCAR ubicada en la zona Franca de esta ciudad los vigilantes Juan Mercedes Alcala Cédula 023-0004358-1 y José Martin Hernández Cédula 030-0001669-5 los cuales no pueden precisar fecha ni la hora en la cual dicha arma se extravio ya que era dejada en un lugar sin proteccion. </t>
  </si>
  <si>
    <t>CUADRO ESTADISTICO ACUMULATIVO INCIDENCIAS PRESTADORAS DE SEGUIRDAD PRIVADA  2018</t>
  </si>
  <si>
    <t xml:space="preserve"> 22/10/2018</t>
  </si>
  <si>
    <t>25/10/2018</t>
  </si>
  <si>
    <t>SUTRACCION ARMA                                              /                                                        ATRACO</t>
  </si>
  <si>
    <t>26/10/2018</t>
  </si>
  <si>
    <t>GUARDIANES ANTILLANOS</t>
  </si>
  <si>
    <t>CA-035</t>
  </si>
  <si>
    <t>HERIDO                                                       /                                                  NOVEDAD</t>
  </si>
  <si>
    <t xml:space="preserve">SUSTRACCION ARMA                            (2)                                    </t>
  </si>
  <si>
    <t xml:space="preserve">Siendo las 10:12 horas se presento al centro de denuncias de Bonao el Encargado de Operaciones Clemente Cespedes Paredes, Ced. 054-0052812-0; reportando que mientras el vigilante Nelson Bolivar Viñas Peña, Ced.402-2509815-7;  se encontraba enel evento EXPO FERIA BONAO,  cuando procedían a relevarlo esta persona habia abandonado el servicio  con el arma de reglamento pistola marca CARANDAI, Serie G48065. propiedad de la empresa </t>
  </si>
  <si>
    <t>Siendo aproximadamente las 01:15 hora mientras el vigilante Cosme Suero Baez Cédula No. 041-00122965-1, prestaba servicios de seguridad desarmado por la caracteristicas del servicio contratado en la Estación Shell ubicada en la Calle Central, Palo Verde, elementos desconocidos lo sorprendieron y rompiendo un protector de una ventana que da acceso a las oficinas, sustrayendo la suma de RD$ 147,102.00 pesos dominicanos</t>
  </si>
  <si>
    <t>Valverde</t>
  </si>
  <si>
    <t xml:space="preserve">En horas de la madrugada mientras el vigilante Hilario Diaz, Ced.001--0557254-9; se encontraba de servicio en la compañía Benigno Zapatero, ubicada en la Av. Luperon Esq. Guarocuya, D.N, fue sorprendido por dos personas desconocidas armados de armas blancas y quienes  lo despojaron de una escopeta marca MOSSBERG, Calibre 12, Serie 740803.  </t>
  </si>
  <si>
    <t>CONSULSISE</t>
  </si>
  <si>
    <t>ARMADURA</t>
  </si>
  <si>
    <t>CA-175</t>
  </si>
  <si>
    <t xml:space="preserve">Siendo aproximadamente las 20:30 el vigilante de seguridad Jose Baez Ozorio Cedula No. 055-00425557-7 quién prestaba servicio en el 80 Alfa Ubicado en el Residencial Las Catalinas Carretera de Licey Santiago, Abandono su puesto de servicio llevandose consigo la pistola marca FEG 9mm No serie B933343 Licencia 206566 </t>
  </si>
  <si>
    <t>SENASE</t>
  </si>
  <si>
    <t>CA-103</t>
  </si>
  <si>
    <t>Mientras el nombrado Angel Daniel Javier Vasquez, Ced.031-0429-565-8; laboraba como vigilante privado en la residencia del señor Adolfo Díaz, ubicada en la Calle principal No. 26 Sabana Iglesias,  según sus propias declaraciones este recibiera de manera accidental una herida con la escopeta marca Escort Magnum, Cal.12, Serie 337767, Licencia 222079. de su propiedad</t>
  </si>
  <si>
    <t xml:space="preserve">Mientras prestaba servicio de vigilancia el nombrado Juan Sufran Mateo Cedula No. 068-0002282-1 en el Punto Expreso de EDESUR ubicado en Distrito Municipal San José del Puerto, se autoinflingió de manera accidental una herida en el dedo indice de la mano izquierda por disparo de arma de fuego según diagnostico médico,  con la Pistola marca Carandai Calibre 380 No de Serie J11550 propiedad de la empresa </t>
  </si>
  <si>
    <t xml:space="preserve">Mientras el vigilante Yuset Manuel Valenzuela Feliz, Ced.002-0101523-7; se encontraba en la compañía EDESUR, ubicada en la calle Bernardo Alie, Sector Lava Pies, despojaron al dicho vigilante de un revolver  marca Kora calibre 38 serie 408766 Licencia 476674, tambien de  un revolver marca  Smith and Wesson Calibre 38 serie 58355 , Licencia 160301401  y una escopeta la cual  fue abandonada en la misma empresa donde amordazaron al seguridad. </t>
  </si>
  <si>
    <r>
      <rPr>
        <b/>
        <sz val="14"/>
        <rFont val="Arial Narrow"/>
        <family val="2"/>
      </rPr>
      <t xml:space="preserve">MINISTERIO DE DEFENSA </t>
    </r>
    <r>
      <rPr>
        <sz val="14"/>
        <rFont val="Arial Narrow"/>
        <family val="2"/>
      </rPr>
      <t xml:space="preserve">                                                                                                                                                                               </t>
    </r>
    <r>
      <rPr>
        <b/>
        <sz val="14"/>
        <rFont val="Arial Narrow"/>
        <family val="2"/>
      </rPr>
      <t xml:space="preserve">Superintendencia de Vigilancia y Seguridad Privada  </t>
    </r>
    <r>
      <rPr>
        <sz val="14"/>
        <rFont val="Arial Narrow"/>
        <family val="2"/>
      </rPr>
      <t xml:space="preserve">                                                                                                                                                                                                                                                                                                                                                                                           </t>
    </r>
    <r>
      <rPr>
        <b/>
        <sz val="14"/>
        <rFont val="Arial Narrow"/>
        <family val="2"/>
      </rPr>
      <t xml:space="preserve">“ TODO POR LA PATRIA "   </t>
    </r>
    <r>
      <rPr>
        <sz val="14"/>
        <rFont val="Arial Narrow"/>
        <family val="2"/>
      </rPr>
      <t xml:space="preserve">                                                                                                                                                                                                                                          “</t>
    </r>
    <r>
      <rPr>
        <i/>
        <sz val="12"/>
        <rFont val="Arial Narrow"/>
        <family val="2"/>
      </rPr>
      <t>Año del Fomento de las Exportaciones</t>
    </r>
    <r>
      <rPr>
        <sz val="14"/>
        <rFont val="Arial Narrow"/>
        <family val="2"/>
      </rPr>
      <t xml:space="preserve">” </t>
    </r>
  </si>
  <si>
    <t>CA-004</t>
  </si>
  <si>
    <t>CA-042</t>
  </si>
  <si>
    <t xml:space="preserve">HERIDO                                                                                              </t>
  </si>
  <si>
    <t>Mientras el vigilante Eleuterio Carmona Martinez, Ced.002-0035588-1; realizaba su labor en el repuesto para equipos pesados e industrial (PAIS&amp;CO) ubicado en la John F. Kennedy, momentos que realizaba una ronda en el parqueo sorprendiendo al nombrado Eduardo Duran Martinez , sustrayendo piezas del  camión marca Daihatsu, placa L193250, produciendose un forcejeo para quitarle el arma que portaba para servicio una pistola marca VERSA, Calibre 380, No.555610, de su propiedad, el cual porta de manera legal con la Licencia 93238. Durante el forcejeo se produjo un disparo produciendole una herida a Eduardo Durán Martínez. caso se investiga por la Policia Nacional</t>
  </si>
  <si>
    <t xml:space="preserve">En horas de la Madrugada elementos desconocidos sorprendieron al seguridad Bolivar del Jesus Mordan empleado en la fábrica de quesos Troncoso Peña ubicada en la finca la Mestiza, ubicada en la Carretera Las Calderas Distrito Municipal Sombrero, amordazando al nombrado Luis M Santo Colon, tecnico veterinario de la misma empresa, sustrayendo la escopeta marca Mossberg serie T187047 calibre 12 perteneciente a CAFEISPE y un vehiculo Mitsubishi tipo Camión modelo 2008 ,  Chasis FE835EA47980 propiedad de la empresa Troncoso Peña, y otros articulos como tablet, dos celulares etc </t>
  </si>
  <si>
    <t>Siendo las 19:30 horas personas hasta el momento desconocidas, penetraron a la oficina de Agroquimica Ferquido, ubicada en la carretera Mao, momentos que se encontraba el vigilante Alberto Rodríguez, Ced. 034-0009772-5; cuando al dirigirse al baño se dirigió donde elementos desconocidos le propinaron un golpe en la cabeza causandole trauma contuso con esquimosis y demás heridas región frontal y temporal izquierdo según diagnostico médico sustrayendole  la pistola marca SUPER Cal.9MM Serie G23094.</t>
  </si>
  <si>
    <t xml:space="preserve">Siendo aproximadamente las 02:30 horas 4 inidividuos desconocidos sorprendieron al vigilante Santo Cordero, Cedula No. 223-0111921-4 mientras prestaba servicio de seguridad en HILGAS de las Americas sustrayendole la escopeta marca Maverick Calibre 12 No. de Serie MV69423T Licencia 160202703 propiedad de la empresa procediendo a romper dos verjas del local. El seguridad presenta golpes en un brazo segun reporte del Sr Eladio Rosario Gerente de la estacion de combustible. Caso se investiga  </t>
  </si>
  <si>
    <t>HERIDO                  NOVEDAD</t>
  </si>
  <si>
    <t>CA-088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</si>
</sst>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yy;@"/>
    <numFmt numFmtId="166" formatCode="d\-m\-yy;@"/>
  </numFmts>
  <fonts count="88" x14ac:knownFonts="1">
    <font>
      <sz val="11"/>
      <color theme="1"/>
      <name val="Calibri"/>
      <family val="2"/>
      <scheme val="minor"/>
    </font>
    <font>
      <b/>
      <sz val="11"/>
      <color theme="1"/>
      <name val="Calibri"/>
      <family val="2"/>
      <scheme val="minor"/>
    </font>
    <font>
      <b/>
      <sz val="12"/>
      <color theme="1"/>
      <name val="Times New Roman"/>
      <family val="1"/>
    </font>
    <font>
      <b/>
      <sz val="12"/>
      <color rgb="FFFF0000"/>
      <name val="Times New Roman"/>
      <family val="1"/>
    </font>
    <font>
      <b/>
      <sz val="14"/>
      <color theme="1"/>
      <name val="Calibri"/>
      <family val="2"/>
      <scheme val="minor"/>
    </font>
    <font>
      <b/>
      <sz val="12"/>
      <name val="Times New Roman"/>
      <family val="1"/>
    </font>
    <font>
      <b/>
      <sz val="11"/>
      <color rgb="FF3B383B"/>
      <name val="Times New Roman"/>
      <family val="1"/>
    </font>
    <font>
      <sz val="10"/>
      <color theme="1"/>
      <name val="Times New Roman"/>
      <family val="1"/>
    </font>
    <font>
      <sz val="12"/>
      <color theme="1"/>
      <name val="Times New Roman"/>
      <family val="1"/>
    </font>
    <font>
      <b/>
      <sz val="12"/>
      <color rgb="FF3B383B"/>
      <name val="Times New Roman"/>
      <family val="1"/>
    </font>
    <font>
      <sz val="12"/>
      <name val="Times New Roman"/>
      <family val="1"/>
    </font>
    <font>
      <b/>
      <sz val="9"/>
      <color theme="1"/>
      <name val="Times New Roman"/>
      <family val="1"/>
    </font>
    <font>
      <sz val="9"/>
      <color theme="1"/>
      <name val="Calibri"/>
      <family val="2"/>
      <scheme val="minor"/>
    </font>
    <font>
      <sz val="9"/>
      <color theme="1"/>
      <name val="Times New Roman"/>
      <family val="1"/>
    </font>
    <font>
      <sz val="8"/>
      <color theme="1"/>
      <name val="Times New Roman"/>
      <family val="1"/>
    </font>
    <font>
      <b/>
      <sz val="8"/>
      <color theme="1"/>
      <name val="Times New Roman"/>
      <family val="1"/>
    </font>
    <font>
      <b/>
      <sz val="8"/>
      <color theme="1"/>
      <name val="Calibri"/>
      <family val="2"/>
      <scheme val="minor"/>
    </font>
    <font>
      <b/>
      <sz val="10"/>
      <color rgb="FF3B383B"/>
      <name val="Times New Roman"/>
      <family val="1"/>
    </font>
    <font>
      <b/>
      <sz val="10"/>
      <name val="Times New Roman"/>
      <family val="1"/>
    </font>
    <font>
      <b/>
      <sz val="10"/>
      <color theme="1"/>
      <name val="Times New Roman"/>
      <family val="1"/>
    </font>
    <font>
      <b/>
      <sz val="10"/>
      <color rgb="FFFF0000"/>
      <name val="Times New Roman"/>
      <family val="1"/>
    </font>
    <font>
      <sz val="11"/>
      <color theme="1"/>
      <name val="Times New Roman"/>
      <family val="1"/>
    </font>
    <font>
      <b/>
      <sz val="11"/>
      <color theme="1"/>
      <name val="Times New Roman"/>
      <family val="1"/>
    </font>
    <font>
      <i/>
      <sz val="11"/>
      <color theme="1"/>
      <name val="Times New Roman"/>
      <family val="1"/>
    </font>
    <font>
      <sz val="12"/>
      <color theme="1"/>
      <name val="Calibri"/>
      <family val="2"/>
      <scheme val="minor"/>
    </font>
    <font>
      <u/>
      <sz val="10"/>
      <color theme="1"/>
      <name val="Times New Roman"/>
      <family val="1"/>
    </font>
    <font>
      <u/>
      <sz val="12"/>
      <color theme="1"/>
      <name val="Times New Roman"/>
      <family val="1"/>
    </font>
    <font>
      <b/>
      <sz val="9"/>
      <color theme="1"/>
      <name val="Arial"/>
      <family val="2"/>
    </font>
    <font>
      <u/>
      <sz val="11"/>
      <color theme="1"/>
      <name val="Times New Roman"/>
      <family val="1"/>
    </font>
    <font>
      <sz val="9"/>
      <color theme="1"/>
      <name val="Arial"/>
      <family val="2"/>
    </font>
    <font>
      <b/>
      <sz val="9"/>
      <color theme="1"/>
      <name val="Calibri"/>
      <family val="2"/>
      <scheme val="minor"/>
    </font>
    <font>
      <b/>
      <sz val="12"/>
      <color theme="1"/>
      <name val="Calibri"/>
      <family val="2"/>
      <scheme val="minor"/>
    </font>
    <font>
      <sz val="11"/>
      <color rgb="FFFF0000"/>
      <name val="Calibri"/>
      <family val="2"/>
      <scheme val="minor"/>
    </font>
    <font>
      <sz val="10"/>
      <name val="Times New Roman"/>
      <family val="1"/>
    </font>
    <font>
      <sz val="9"/>
      <name val="Times New Roman"/>
      <family val="1"/>
    </font>
    <font>
      <u/>
      <sz val="12"/>
      <name val="Times New Roman"/>
      <family val="1"/>
    </font>
    <font>
      <u/>
      <sz val="10"/>
      <name val="Times New Roman"/>
      <family val="1"/>
    </font>
    <font>
      <u/>
      <sz val="11"/>
      <name val="Times New Roman"/>
      <family val="1"/>
    </font>
    <font>
      <b/>
      <sz val="8"/>
      <color theme="1"/>
      <name val="Arial"/>
      <family val="2"/>
    </font>
    <font>
      <sz val="10"/>
      <color rgb="FFFF0000"/>
      <name val="Times New Roman"/>
      <family val="1"/>
    </font>
    <font>
      <b/>
      <u/>
      <sz val="10"/>
      <name val="Times New Roman"/>
      <family val="1"/>
    </font>
    <font>
      <sz val="11"/>
      <name val="Calibri"/>
      <family val="2"/>
      <scheme val="minor"/>
    </font>
    <font>
      <sz val="11"/>
      <name val="Arial"/>
      <family val="2"/>
    </font>
    <font>
      <sz val="10"/>
      <color theme="1"/>
      <name val="Arial"/>
      <family val="2"/>
    </font>
    <font>
      <sz val="10"/>
      <name val="Arial"/>
      <family val="2"/>
    </font>
    <font>
      <sz val="9"/>
      <name val="Arial"/>
      <family val="2"/>
    </font>
    <font>
      <b/>
      <u/>
      <sz val="10"/>
      <name val="Arial"/>
      <family val="2"/>
    </font>
    <font>
      <sz val="10"/>
      <color rgb="FFFF0000"/>
      <name val="Arial"/>
      <family val="2"/>
    </font>
    <font>
      <sz val="16"/>
      <color theme="1"/>
      <name val="Calibri"/>
      <family val="2"/>
      <scheme val="minor"/>
    </font>
    <font>
      <sz val="10"/>
      <color theme="1"/>
      <name val="Calibri"/>
      <family val="2"/>
      <scheme val="minor"/>
    </font>
    <font>
      <sz val="14"/>
      <color theme="1"/>
      <name val="Calibri"/>
      <family val="2"/>
      <scheme val="minor"/>
    </font>
    <font>
      <sz val="10"/>
      <name val="Calibri"/>
      <family val="2"/>
      <scheme val="minor"/>
    </font>
    <font>
      <sz val="8"/>
      <name val="Arial"/>
      <family val="2"/>
    </font>
    <font>
      <b/>
      <sz val="6"/>
      <color theme="1"/>
      <name val="Arial"/>
      <family val="2"/>
    </font>
    <font>
      <sz val="8"/>
      <color theme="1"/>
      <name val="Arial"/>
      <family val="2"/>
    </font>
    <font>
      <sz val="9"/>
      <color rgb="FFFF0000"/>
      <name val="Arial"/>
      <family val="2"/>
    </font>
    <font>
      <b/>
      <sz val="11"/>
      <color theme="1"/>
      <name val="Arial"/>
      <family val="2"/>
    </font>
    <font>
      <sz val="11"/>
      <color theme="1"/>
      <name val="Arial"/>
      <family val="2"/>
    </font>
    <font>
      <u/>
      <sz val="10"/>
      <color theme="1"/>
      <name val="Arial"/>
      <family val="2"/>
    </font>
    <font>
      <u/>
      <sz val="10"/>
      <name val="Arial"/>
      <family val="2"/>
    </font>
    <font>
      <b/>
      <sz val="10"/>
      <color theme="1"/>
      <name val="Calibri"/>
      <family val="2"/>
      <scheme val="minor"/>
    </font>
    <font>
      <b/>
      <sz val="10"/>
      <color theme="1"/>
      <name val="Arial"/>
      <family val="2"/>
    </font>
    <font>
      <b/>
      <sz val="7"/>
      <color theme="1"/>
      <name val="Calibri"/>
      <family val="2"/>
      <scheme val="minor"/>
    </font>
    <font>
      <b/>
      <sz val="14"/>
      <color theme="1"/>
      <name val="Times New Roman"/>
      <family val="1"/>
    </font>
    <font>
      <sz val="8"/>
      <color theme="1"/>
      <name val="Calibri"/>
      <family val="2"/>
      <scheme val="minor"/>
    </font>
    <font>
      <u/>
      <sz val="9"/>
      <name val="Arial"/>
      <family val="2"/>
    </font>
    <font>
      <u/>
      <sz val="9"/>
      <color theme="1"/>
      <name val="Arial"/>
      <family val="2"/>
    </font>
    <font>
      <b/>
      <sz val="6"/>
      <color theme="1"/>
      <name val="Calibri"/>
      <family val="2"/>
      <scheme val="minor"/>
    </font>
    <font>
      <sz val="8"/>
      <color theme="1"/>
      <name val="Arial Narrow"/>
      <family val="2"/>
    </font>
    <font>
      <sz val="10"/>
      <color theme="1"/>
      <name val="Arial Narrow"/>
      <family val="2"/>
    </font>
    <font>
      <sz val="11"/>
      <color theme="1"/>
      <name val="Arial Narrow"/>
      <family val="2"/>
    </font>
    <font>
      <sz val="8"/>
      <name val="Arial Narrow"/>
      <family val="2"/>
    </font>
    <font>
      <sz val="9"/>
      <name val="Arial Narrow"/>
      <family val="2"/>
    </font>
    <font>
      <sz val="10"/>
      <name val="Arial Narrow"/>
      <family val="2"/>
    </font>
    <font>
      <sz val="11"/>
      <name val="Arial Narrow"/>
      <family val="2"/>
    </font>
    <font>
      <sz val="9"/>
      <color theme="1"/>
      <name val="Arial Narrow"/>
      <family val="2"/>
    </font>
    <font>
      <sz val="12"/>
      <color theme="1"/>
      <name val="Arial Narrow"/>
      <family val="2"/>
    </font>
    <font>
      <u/>
      <sz val="10"/>
      <color theme="1"/>
      <name val="Arial Narrow"/>
      <family val="2"/>
    </font>
    <font>
      <sz val="7.5"/>
      <color theme="1"/>
      <name val="Arial"/>
      <family val="2"/>
    </font>
    <font>
      <b/>
      <sz val="7.5"/>
      <color theme="1"/>
      <name val="Arial"/>
      <family val="2"/>
    </font>
    <font>
      <b/>
      <sz val="7"/>
      <color theme="1"/>
      <name val="Arial"/>
      <family val="2"/>
    </font>
    <font>
      <u/>
      <sz val="10"/>
      <name val="Arial Narrow"/>
      <family val="2"/>
    </font>
    <font>
      <sz val="10"/>
      <color rgb="FFFF0000"/>
      <name val="Arial Narrow"/>
      <family val="2"/>
    </font>
    <font>
      <b/>
      <sz val="8"/>
      <color theme="1"/>
      <name val="Arial Narrow"/>
      <family val="2"/>
    </font>
    <font>
      <sz val="14"/>
      <name val="Arial Narrow"/>
      <family val="2"/>
    </font>
    <font>
      <b/>
      <sz val="14"/>
      <name val="Arial Narrow"/>
      <family val="2"/>
    </font>
    <font>
      <i/>
      <sz val="12"/>
      <name val="Arial Narrow"/>
      <family val="2"/>
    </font>
    <font>
      <b/>
      <sz val="11"/>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443F4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rgb="FF443F44"/>
      </left>
      <right style="medium">
        <color indexed="64"/>
      </right>
      <top style="medium">
        <color indexed="64"/>
      </top>
      <bottom style="medium">
        <color indexed="64"/>
      </bottom>
      <diagonal/>
    </border>
    <border>
      <left style="medium">
        <color rgb="FF443F44"/>
      </left>
      <right style="medium">
        <color rgb="FF443F4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cellStyleXfs>
  <cellXfs count="444">
    <xf numFmtId="0" fontId="0" fillId="0" borderId="0" xfId="0"/>
    <xf numFmtId="49" fontId="1" fillId="0" borderId="0" xfId="0" applyNumberFormat="1" applyFont="1"/>
    <xf numFmtId="0" fontId="1" fillId="0" borderId="0" xfId="0" applyFont="1" applyAlignment="1">
      <alignment horizontal="center" vertical="center"/>
    </xf>
    <xf numFmtId="0" fontId="0" fillId="0" borderId="8" xfId="0" applyBorder="1" applyAlignment="1">
      <alignment horizontal="center" vertical="center"/>
    </xf>
    <xf numFmtId="0" fontId="0" fillId="0" borderId="0" xfId="0" applyFont="1"/>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8" fillId="0" borderId="0" xfId="0" applyFont="1"/>
    <xf numFmtId="0" fontId="9"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right"/>
    </xf>
    <xf numFmtId="0" fontId="9"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0" borderId="3" xfId="0" applyFont="1" applyBorder="1" applyAlignment="1">
      <alignment horizontal="justify" vertical="center" wrapText="1"/>
    </xf>
    <xf numFmtId="0" fontId="1" fillId="0" borderId="0" xfId="0" applyFont="1" applyAlignment="1">
      <alignment horizontal="center" vertical="center"/>
    </xf>
    <xf numFmtId="0" fontId="11" fillId="0" borderId="0" xfId="0" applyFont="1" applyFill="1" applyBorder="1" applyAlignment="1">
      <alignment horizontal="left" vertical="center"/>
    </xf>
    <xf numFmtId="0" fontId="12" fillId="0" borderId="0" xfId="0" applyFont="1"/>
    <xf numFmtId="0" fontId="12" fillId="0" borderId="0" xfId="0" applyFont="1" applyAlignment="1">
      <alignment horizontal="left"/>
    </xf>
    <xf numFmtId="0" fontId="16" fillId="0" borderId="10" xfId="0" applyFont="1" applyBorder="1" applyAlignment="1">
      <alignment horizontal="center" vertical="center"/>
    </xf>
    <xf numFmtId="0" fontId="0" fillId="0" borderId="0" xfId="0" applyAlignment="1">
      <alignment horizontal="left"/>
    </xf>
    <xf numFmtId="0" fontId="17" fillId="2" borderId="6"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9" fillId="0" borderId="3" xfId="0" applyFont="1" applyBorder="1" applyAlignment="1">
      <alignment horizontal="center" vertical="center" wrapText="1"/>
    </xf>
    <xf numFmtId="14" fontId="19" fillId="0" borderId="3" xfId="0" applyNumberFormat="1" applyFont="1" applyBorder="1" applyAlignment="1">
      <alignment horizontal="center" vertical="center" wrapText="1"/>
    </xf>
    <xf numFmtId="0" fontId="7" fillId="0" borderId="3" xfId="0" applyFont="1" applyBorder="1" applyAlignment="1">
      <alignment horizontal="justify" vertical="center" wrapText="1"/>
    </xf>
    <xf numFmtId="0" fontId="15" fillId="0" borderId="3" xfId="0" applyFont="1" applyBorder="1" applyAlignment="1">
      <alignment horizontal="center" vertical="center" wrapText="1"/>
    </xf>
    <xf numFmtId="0" fontId="1" fillId="0" borderId="0" xfId="0" applyFont="1"/>
    <xf numFmtId="0" fontId="16"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2" fillId="0" borderId="0" xfId="0" applyFont="1" applyBorder="1" applyAlignment="1">
      <alignment vertical="center"/>
    </xf>
    <xf numFmtId="0" fontId="8" fillId="0" borderId="0" xfId="0" applyFont="1" applyAlignment="1">
      <alignment wrapText="1"/>
    </xf>
    <xf numFmtId="0" fontId="27" fillId="2" borderId="6"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 fillId="0" borderId="0" xfId="0" applyFont="1" applyAlignment="1">
      <alignment horizontal="left" vertical="center"/>
    </xf>
    <xf numFmtId="0" fontId="1" fillId="3" borderId="12" xfId="0" applyFont="1" applyFill="1" applyBorder="1" applyAlignment="1">
      <alignment wrapText="1"/>
    </xf>
    <xf numFmtId="0" fontId="1" fillId="3" borderId="11" xfId="0"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0" xfId="0" applyFont="1" applyBorder="1" applyAlignment="1">
      <alignment vertical="center" wrapText="1"/>
    </xf>
    <xf numFmtId="0" fontId="30" fillId="3" borderId="8" xfId="0" applyFont="1" applyFill="1" applyBorder="1" applyAlignment="1">
      <alignment horizontal="center" vertical="center"/>
    </xf>
    <xf numFmtId="0" fontId="30" fillId="3" borderId="10" xfId="0" applyFont="1" applyFill="1" applyBorder="1" applyAlignment="1">
      <alignment horizontal="center" vertical="center"/>
    </xf>
    <xf numFmtId="0" fontId="16" fillId="2" borderId="10" xfId="0" applyFont="1" applyFill="1" applyBorder="1" applyAlignment="1">
      <alignment horizontal="center" vertical="center"/>
    </xf>
    <xf numFmtId="0" fontId="24" fillId="0" borderId="8" xfId="0" applyFont="1" applyBorder="1" applyAlignment="1">
      <alignment horizontal="center" vertical="center"/>
    </xf>
    <xf numFmtId="0" fontId="31" fillId="0" borderId="8" xfId="0" applyFont="1" applyBorder="1" applyAlignment="1">
      <alignment horizontal="center" vertical="center"/>
    </xf>
    <xf numFmtId="0" fontId="24" fillId="2" borderId="8" xfId="0" applyFont="1" applyFill="1" applyBorder="1" applyAlignment="1">
      <alignment horizontal="center" vertical="center"/>
    </xf>
    <xf numFmtId="0" fontId="31" fillId="2" borderId="8" xfId="0" applyFont="1" applyFill="1" applyBorder="1" applyAlignment="1">
      <alignment horizontal="center" vertical="center"/>
    </xf>
    <xf numFmtId="0" fontId="1" fillId="0" borderId="0" xfId="0" applyFont="1" applyAlignment="1">
      <alignment horizontal="center" vertical="center"/>
    </xf>
    <xf numFmtId="0" fontId="32" fillId="0" borderId="0" xfId="0" applyFont="1"/>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34" fillId="0" borderId="1" xfId="0" applyNumberFormat="1" applyFont="1" applyBorder="1" applyAlignment="1">
      <alignment horizontal="center" vertical="center" wrapText="1"/>
    </xf>
    <xf numFmtId="0" fontId="33" fillId="0" borderId="1" xfId="0" applyFont="1" applyBorder="1" applyAlignment="1">
      <alignment horizontal="justify" vertical="center" wrapText="1"/>
    </xf>
    <xf numFmtId="0" fontId="1" fillId="0" borderId="0" xfId="0" applyFont="1" applyAlignment="1">
      <alignment horizontal="center" vertical="center"/>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8" fillId="0" borderId="0" xfId="0" applyFont="1" applyAlignment="1"/>
    <xf numFmtId="49" fontId="2" fillId="0" borderId="0" xfId="0" applyNumberFormat="1" applyFont="1" applyAlignment="1">
      <alignment horizontal="right"/>
    </xf>
    <xf numFmtId="0" fontId="38" fillId="2" borderId="2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33" fillId="0" borderId="4" xfId="0" applyFont="1" applyBorder="1" applyAlignment="1">
      <alignment vertical="center" wrapText="1"/>
    </xf>
    <xf numFmtId="0" fontId="33" fillId="0" borderId="3" xfId="0" applyFont="1" applyBorder="1" applyAlignment="1">
      <alignment vertical="center" wrapText="1"/>
    </xf>
    <xf numFmtId="49" fontId="33" fillId="0" borderId="3"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3" fillId="0" borderId="1" xfId="0" applyFont="1" applyBorder="1" applyAlignment="1">
      <alignment vertical="center" wrapText="1"/>
    </xf>
    <xf numFmtId="0" fontId="32" fillId="0" borderId="1" xfId="0" applyFont="1" applyBorder="1"/>
    <xf numFmtId="0" fontId="43" fillId="0" borderId="1" xfId="0" applyFont="1" applyBorder="1" applyAlignment="1">
      <alignment horizontal="justify" vertical="center"/>
    </xf>
    <xf numFmtId="0" fontId="45" fillId="0" borderId="1" xfId="0" applyFont="1" applyBorder="1" applyAlignment="1">
      <alignment horizontal="center" vertical="center" wrapText="1"/>
    </xf>
    <xf numFmtId="0" fontId="44" fillId="0" borderId="1" xfId="0" applyFont="1" applyBorder="1" applyAlignment="1">
      <alignment horizontal="justify" vertical="center" wrapText="1"/>
    </xf>
    <xf numFmtId="0" fontId="44" fillId="0" borderId="1" xfId="0" applyFont="1" applyFill="1" applyBorder="1" applyAlignment="1">
      <alignment horizontal="center" vertical="center" wrapText="1"/>
    </xf>
    <xf numFmtId="0" fontId="48" fillId="0" borderId="0" xfId="0" applyFont="1"/>
    <xf numFmtId="0" fontId="49" fillId="0" borderId="0" xfId="0" applyFont="1"/>
    <xf numFmtId="0" fontId="24" fillId="0" borderId="0" xfId="0" applyFont="1"/>
    <xf numFmtId="0" fontId="50" fillId="0" borderId="0" xfId="0" applyFont="1"/>
    <xf numFmtId="0" fontId="8" fillId="0" borderId="0" xfId="0" applyFont="1" applyAlignment="1">
      <alignment horizontal="center"/>
    </xf>
    <xf numFmtId="0" fontId="8" fillId="0" borderId="0" xfId="0" applyFont="1" applyAlignment="1">
      <alignment horizontal="center" wrapText="1"/>
    </xf>
    <xf numFmtId="0" fontId="12" fillId="0" borderId="10" xfId="0" applyFont="1" applyBorder="1" applyAlignment="1">
      <alignment horizontal="center" vertical="center" wrapText="1"/>
    </xf>
    <xf numFmtId="0" fontId="41" fillId="0" borderId="0" xfId="0" applyFont="1"/>
    <xf numFmtId="0" fontId="0" fillId="0" borderId="0" xfId="0" applyAlignment="1">
      <alignment horizontal="center"/>
    </xf>
    <xf numFmtId="2" fontId="31" fillId="0" borderId="8" xfId="0" applyNumberFormat="1" applyFont="1" applyBorder="1" applyAlignment="1">
      <alignment horizontal="center" vertical="center"/>
    </xf>
    <xf numFmtId="2" fontId="31" fillId="2" borderId="8" xfId="0" applyNumberFormat="1" applyFont="1" applyFill="1" applyBorder="1" applyAlignment="1">
      <alignment horizontal="center" vertical="center"/>
    </xf>
    <xf numFmtId="49" fontId="2" fillId="0" borderId="0" xfId="0" applyNumberFormat="1" applyFont="1" applyAlignment="1">
      <alignment horizontal="center" vertical="center"/>
    </xf>
    <xf numFmtId="0" fontId="33" fillId="0" borderId="0" xfId="0" applyFont="1" applyBorder="1" applyAlignment="1">
      <alignment vertical="center"/>
    </xf>
    <xf numFmtId="0" fontId="41" fillId="0" borderId="0" xfId="0" applyFont="1" applyBorder="1"/>
    <xf numFmtId="0" fontId="0" fillId="0" borderId="0" xfId="0" applyBorder="1"/>
    <xf numFmtId="0" fontId="4" fillId="0" borderId="0" xfId="0" applyFont="1"/>
    <xf numFmtId="0" fontId="4" fillId="0" borderId="0" xfId="0" applyFont="1" applyAlignment="1">
      <alignment horizontal="center" vertical="center"/>
    </xf>
    <xf numFmtId="0" fontId="44" fillId="0" borderId="2" xfId="0" applyFont="1" applyBorder="1" applyAlignment="1">
      <alignment horizontal="center" vertical="center" wrapText="1"/>
    </xf>
    <xf numFmtId="0" fontId="44" fillId="0" borderId="1" xfId="0" applyFont="1" applyBorder="1" applyAlignment="1">
      <alignment horizontal="center" vertical="center" wrapText="1"/>
    </xf>
    <xf numFmtId="0" fontId="51" fillId="0" borderId="0" xfId="0" applyFont="1"/>
    <xf numFmtId="0" fontId="38" fillId="2" borderId="6" xfId="0" applyFont="1" applyFill="1" applyBorder="1" applyAlignment="1">
      <alignment horizontal="center" vertical="center" wrapText="1"/>
    </xf>
    <xf numFmtId="0" fontId="44" fillId="0" borderId="1" xfId="0" applyFont="1" applyBorder="1" applyAlignment="1">
      <alignment horizontal="center" vertical="center"/>
    </xf>
    <xf numFmtId="0" fontId="43" fillId="0" borderId="30" xfId="0" applyFont="1" applyBorder="1" applyAlignment="1">
      <alignment horizontal="center" vertical="center"/>
    </xf>
    <xf numFmtId="0" fontId="43" fillId="0" borderId="0" xfId="0" applyFont="1" applyAlignment="1">
      <alignment horizontal="center"/>
    </xf>
    <xf numFmtId="0" fontId="43" fillId="0" borderId="0" xfId="0" applyFont="1" applyAlignment="1">
      <alignment horizontal="center" wrapText="1"/>
    </xf>
    <xf numFmtId="0" fontId="53" fillId="2" borderId="5" xfId="0" applyFont="1" applyFill="1" applyBorder="1" applyAlignment="1">
      <alignment horizontal="center" vertical="center" wrapText="1"/>
    </xf>
    <xf numFmtId="14" fontId="52" fillId="0" borderId="1" xfId="0" applyNumberFormat="1" applyFont="1" applyBorder="1" applyAlignment="1">
      <alignment horizontal="center" vertical="center" wrapText="1"/>
    </xf>
    <xf numFmtId="14" fontId="52" fillId="0" borderId="2" xfId="0" applyNumberFormat="1" applyFont="1" applyBorder="1" applyAlignment="1">
      <alignment horizontal="center" vertical="center" wrapText="1"/>
    </xf>
    <xf numFmtId="0" fontId="55" fillId="0" borderId="4"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0" fontId="8" fillId="0" borderId="0" xfId="0" applyFont="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56" fillId="2" borderId="1"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57" fillId="0" borderId="0" xfId="0" applyFont="1" applyAlignment="1">
      <alignment horizontal="center"/>
    </xf>
    <xf numFmtId="0" fontId="57" fillId="0" borderId="0" xfId="0" applyFont="1" applyAlignment="1">
      <alignment horizontal="center" wrapText="1"/>
    </xf>
    <xf numFmtId="0" fontId="21" fillId="0" borderId="0" xfId="0" applyFont="1" applyAlignment="1">
      <alignment horizontal="center"/>
    </xf>
    <xf numFmtId="0" fontId="21" fillId="0" borderId="0" xfId="0" applyFont="1" applyAlignment="1">
      <alignment horizontal="center" wrapText="1"/>
    </xf>
    <xf numFmtId="14" fontId="44"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14"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0" fontId="60" fillId="0" borderId="26" xfId="0" applyFont="1" applyBorder="1" applyAlignment="1"/>
    <xf numFmtId="0" fontId="4" fillId="0" borderId="0" xfId="0" applyFont="1" applyAlignment="1">
      <alignment vertical="top" wrapText="1"/>
    </xf>
    <xf numFmtId="0" fontId="4" fillId="0" borderId="0" xfId="0" applyFont="1" applyAlignment="1">
      <alignment horizontal="center" vertical="center" wrapText="1"/>
    </xf>
    <xf numFmtId="0" fontId="50" fillId="4" borderId="8" xfId="0" applyFont="1" applyFill="1" applyBorder="1" applyAlignment="1">
      <alignment horizontal="center" vertical="center"/>
    </xf>
    <xf numFmtId="0" fontId="50" fillId="4" borderId="8" xfId="0" applyFont="1" applyFill="1" applyBorder="1" applyAlignment="1">
      <alignment horizontal="left" vertical="center"/>
    </xf>
    <xf numFmtId="0" fontId="61" fillId="2" borderId="6"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2" fillId="0" borderId="10" xfId="0" applyFont="1" applyBorder="1" applyAlignment="1">
      <alignment horizontal="center" vertical="center" wrapText="1"/>
    </xf>
    <xf numFmtId="0" fontId="62" fillId="0" borderId="8" xfId="0" applyFont="1" applyBorder="1" applyAlignment="1">
      <alignment horizontal="center" vertical="center" wrapText="1"/>
    </xf>
    <xf numFmtId="0" fontId="24" fillId="0" borderId="8" xfId="0" applyFont="1" applyBorder="1" applyAlignment="1">
      <alignment horizontal="center"/>
    </xf>
    <xf numFmtId="49" fontId="63" fillId="0" borderId="0" xfId="0" applyNumberFormat="1" applyFont="1" applyAlignment="1">
      <alignment horizontal="center" vertical="center"/>
    </xf>
    <xf numFmtId="0" fontId="4" fillId="0" borderId="0" xfId="0" applyFont="1" applyAlignment="1">
      <alignment horizontal="left" vertical="center"/>
    </xf>
    <xf numFmtId="0" fontId="54" fillId="0" borderId="0" xfId="0" applyFont="1" applyAlignment="1">
      <alignment horizontal="center"/>
    </xf>
    <xf numFmtId="0" fontId="14" fillId="0" borderId="0" xfId="0" applyFont="1" applyAlignment="1">
      <alignment horizontal="center"/>
    </xf>
    <xf numFmtId="0" fontId="64" fillId="0" borderId="0" xfId="0" applyFont="1"/>
    <xf numFmtId="0" fontId="67" fillId="0" borderId="10" xfId="0" applyFont="1" applyBorder="1" applyAlignment="1">
      <alignment horizontal="center" vertical="center" wrapText="1"/>
    </xf>
    <xf numFmtId="0" fontId="67" fillId="0" borderId="8" xfId="0" applyFont="1" applyBorder="1" applyAlignment="1">
      <alignment horizontal="center" vertical="center" wrapText="1"/>
    </xf>
    <xf numFmtId="0" fontId="19" fillId="0" borderId="0" xfId="0" applyFont="1" applyBorder="1" applyAlignment="1">
      <alignment horizontal="center" vertical="center"/>
    </xf>
    <xf numFmtId="2" fontId="49" fillId="0" borderId="0" xfId="0" applyNumberFormat="1" applyFont="1"/>
    <xf numFmtId="0" fontId="0" fillId="0" borderId="0" xfId="0" applyAlignment="1">
      <alignment wrapText="1"/>
    </xf>
    <xf numFmtId="0" fontId="0" fillId="0" borderId="0" xfId="0" applyAlignment="1">
      <alignment vertical="center"/>
    </xf>
    <xf numFmtId="0" fontId="80" fillId="2" borderId="1" xfId="0" applyFont="1" applyFill="1" applyBorder="1" applyAlignment="1">
      <alignment horizontal="center" vertical="center" wrapText="1"/>
    </xf>
    <xf numFmtId="0" fontId="50" fillId="0" borderId="0" xfId="0" applyFont="1" applyAlignment="1">
      <alignment horizontal="center" vertical="center"/>
    </xf>
    <xf numFmtId="0" fontId="27" fillId="2" borderId="1" xfId="0" applyFont="1" applyFill="1" applyBorder="1" applyAlignment="1">
      <alignment horizontal="center" vertical="center" wrapText="1"/>
    </xf>
    <xf numFmtId="0" fontId="70" fillId="0" borderId="0" xfId="0" applyFont="1"/>
    <xf numFmtId="0" fontId="70" fillId="0" borderId="0" xfId="0" applyFont="1" applyAlignment="1">
      <alignment horizontal="center"/>
    </xf>
    <xf numFmtId="0" fontId="70" fillId="0" borderId="0" xfId="0" applyNumberFormat="1" applyFont="1"/>
    <xf numFmtId="0" fontId="74" fillId="0" borderId="0" xfId="0" applyFont="1"/>
    <xf numFmtId="0" fontId="87" fillId="0" borderId="0" xfId="0" applyFont="1" applyAlignment="1">
      <alignment horizontal="left" vertical="center"/>
    </xf>
    <xf numFmtId="0" fontId="87" fillId="0" borderId="0" xfId="0" applyFont="1" applyBorder="1" applyAlignment="1">
      <alignment horizontal="center" vertical="center"/>
    </xf>
    <xf numFmtId="0" fontId="87" fillId="2" borderId="43" xfId="0" applyFont="1" applyFill="1" applyBorder="1" applyAlignment="1">
      <alignment horizontal="center" vertical="center" wrapText="1"/>
    </xf>
    <xf numFmtId="0" fontId="87" fillId="2" borderId="45" xfId="0" applyFont="1" applyFill="1" applyBorder="1" applyAlignment="1">
      <alignment horizontal="center" vertical="center" wrapText="1"/>
    </xf>
    <xf numFmtId="0" fontId="87" fillId="2" borderId="44" xfId="0" applyFont="1" applyFill="1"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14" fontId="43" fillId="0" borderId="2" xfId="0" applyNumberFormat="1" applyFont="1" applyBorder="1" applyAlignment="1">
      <alignment horizontal="center" vertical="center"/>
    </xf>
    <xf numFmtId="14" fontId="44" fillId="0" borderId="2" xfId="0" applyNumberFormat="1" applyFont="1" applyBorder="1" applyAlignment="1">
      <alignment horizontal="center" vertical="center" wrapText="1"/>
    </xf>
    <xf numFmtId="14" fontId="44" fillId="0" borderId="3" xfId="0" applyNumberFormat="1" applyFont="1" applyBorder="1" applyAlignment="1">
      <alignment horizontal="center" vertical="center" wrapText="1"/>
    </xf>
    <xf numFmtId="14" fontId="44" fillId="0" borderId="4" xfId="0" applyNumberFormat="1" applyFont="1" applyBorder="1" applyAlignment="1">
      <alignment horizontal="center" vertical="center" wrapText="1"/>
    </xf>
    <xf numFmtId="0" fontId="44" fillId="0" borderId="33" xfId="0" applyFont="1" applyBorder="1" applyAlignment="1">
      <alignment horizontal="center" vertical="center" wrapText="1"/>
    </xf>
    <xf numFmtId="0" fontId="44" fillId="0" borderId="3" xfId="0" applyFont="1" applyBorder="1" applyAlignment="1">
      <alignment horizontal="center" vertical="center"/>
    </xf>
    <xf numFmtId="0" fontId="44" fillId="0" borderId="4" xfId="0" applyFont="1" applyBorder="1" applyAlignment="1">
      <alignment horizontal="center" vertical="center"/>
    </xf>
    <xf numFmtId="14" fontId="44"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0" fontId="60" fillId="0" borderId="26" xfId="0" applyFont="1" applyBorder="1" applyAlignment="1">
      <alignment horizontal="right"/>
    </xf>
    <xf numFmtId="0" fontId="44" fillId="0" borderId="2" xfId="0" applyFont="1" applyBorder="1" applyAlignment="1">
      <alignment horizontal="center" vertical="center"/>
    </xf>
    <xf numFmtId="14" fontId="43" fillId="0" borderId="2" xfId="0" applyNumberFormat="1" applyFont="1" applyBorder="1" applyAlignment="1">
      <alignment horizontal="center" vertical="center" wrapText="1"/>
    </xf>
    <xf numFmtId="164" fontId="44" fillId="0" borderId="1" xfId="0" applyNumberFormat="1" applyFont="1" applyBorder="1" applyAlignment="1">
      <alignment horizontal="center" vertical="center" wrapText="1"/>
    </xf>
    <xf numFmtId="0" fontId="78" fillId="0" borderId="8" xfId="0" applyFont="1" applyBorder="1" applyAlignment="1">
      <alignment vertical="center" wrapText="1"/>
    </xf>
    <xf numFmtId="0" fontId="4" fillId="0" borderId="0" xfId="0" applyFont="1" applyAlignment="1">
      <alignment horizontal="center" vertical="top" wrapText="1"/>
    </xf>
    <xf numFmtId="0" fontId="24" fillId="0" borderId="0" xfId="0" applyFont="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1" fillId="3" borderId="8" xfId="0" applyFont="1" applyFill="1" applyBorder="1" applyAlignment="1">
      <alignment horizontal="center" vertical="center"/>
    </xf>
    <xf numFmtId="0" fontId="16" fillId="3" borderId="8" xfId="0" applyFont="1" applyFill="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vertical="center"/>
    </xf>
    <xf numFmtId="0" fontId="13" fillId="0" borderId="8" xfId="0" applyFont="1" applyBorder="1" applyAlignment="1">
      <alignment horizontal="lef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14" fontId="19" fillId="0" borderId="2" xfId="0" applyNumberFormat="1" applyFont="1" applyBorder="1" applyAlignment="1">
      <alignment horizontal="center" vertical="center" wrapText="1"/>
    </xf>
    <xf numFmtId="14" fontId="19" fillId="0" borderId="3" xfId="0" applyNumberFormat="1" applyFont="1" applyBorder="1" applyAlignment="1">
      <alignment horizontal="center" vertical="center" wrapText="1"/>
    </xf>
    <xf numFmtId="14" fontId="19" fillId="0" borderId="4"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7" fillId="0" borderId="2" xfId="0" applyFont="1" applyBorder="1" applyAlignment="1">
      <alignment horizontal="justify" vertical="center"/>
    </xf>
    <xf numFmtId="0" fontId="7" fillId="0" borderId="3" xfId="0" applyFont="1" applyBorder="1" applyAlignment="1">
      <alignment horizontal="justify" vertical="center"/>
    </xf>
    <xf numFmtId="0" fontId="7" fillId="0" borderId="4" xfId="0" applyFont="1" applyBorder="1" applyAlignment="1">
      <alignment horizontal="justify" vertical="center"/>
    </xf>
    <xf numFmtId="0" fontId="18"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21" fillId="0" borderId="0" xfId="0" applyFont="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4" fillId="0" borderId="18" xfId="0" applyFont="1" applyBorder="1" applyAlignment="1">
      <alignment horizontal="left" vertical="center" wrapText="1"/>
    </xf>
    <xf numFmtId="0" fontId="14" fillId="0" borderId="9"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7" fillId="0" borderId="3" xfId="0" applyFont="1" applyBorder="1" applyAlignment="1">
      <alignment horizontal="center" vertical="center" wrapText="1"/>
    </xf>
    <xf numFmtId="14" fontId="7" fillId="0" borderId="2"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4" xfId="0" applyNumberFormat="1" applyFont="1" applyBorder="1" applyAlignment="1">
      <alignment horizontal="center" vertical="center" wrapText="1"/>
    </xf>
    <xf numFmtId="0" fontId="8" fillId="0" borderId="0" xfId="0" applyFont="1" applyAlignment="1">
      <alignment horizont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14" fontId="13" fillId="0" borderId="2" xfId="0" applyNumberFormat="1" applyFont="1" applyBorder="1" applyAlignment="1">
      <alignment horizontal="center" vertical="center" wrapText="1"/>
    </xf>
    <xf numFmtId="14" fontId="13" fillId="0" borderId="3" xfId="0" applyNumberFormat="1" applyFont="1" applyBorder="1" applyAlignment="1">
      <alignment horizontal="center" vertical="center" wrapText="1"/>
    </xf>
    <xf numFmtId="14" fontId="13" fillId="0" borderId="4" xfId="0" applyNumberFormat="1" applyFont="1" applyBorder="1" applyAlignment="1">
      <alignment horizontal="center" vertical="center" wrapText="1"/>
    </xf>
    <xf numFmtId="0" fontId="7" fillId="0" borderId="18" xfId="0" applyFont="1" applyBorder="1" applyAlignment="1">
      <alignment horizontal="left" vertical="center" wrapText="1"/>
    </xf>
    <xf numFmtId="0" fontId="7" fillId="0" borderId="9"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33" fillId="0" borderId="1" xfId="0" applyNumberFormat="1" applyFont="1" applyBorder="1" applyAlignment="1">
      <alignment horizontal="center" vertical="center" wrapText="1"/>
    </xf>
    <xf numFmtId="0" fontId="33" fillId="0" borderId="1" xfId="0" applyFont="1" applyBorder="1" applyAlignment="1">
      <alignment horizontal="left" vertical="center" wrapText="1"/>
    </xf>
    <xf numFmtId="14" fontId="34" fillId="0" borderId="1" xfId="0" applyNumberFormat="1" applyFont="1" applyBorder="1" applyAlignment="1">
      <alignment horizontal="center" vertical="center" wrapText="1"/>
    </xf>
    <xf numFmtId="0" fontId="33" fillId="0" borderId="1" xfId="0" applyFont="1" applyBorder="1" applyAlignment="1">
      <alignment horizontal="justify" vertical="center" wrapText="1"/>
    </xf>
    <xf numFmtId="49" fontId="1" fillId="0" borderId="0" xfId="0" applyNumberFormat="1" applyFont="1" applyAlignment="1">
      <alignment horizontal="right"/>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4" fontId="33" fillId="0" borderId="2" xfId="0" applyNumberFormat="1" applyFont="1" applyBorder="1" applyAlignment="1">
      <alignment horizontal="center" vertical="center" wrapText="1"/>
    </xf>
    <xf numFmtId="14" fontId="33" fillId="0" borderId="3" xfId="0" applyNumberFormat="1" applyFont="1" applyBorder="1" applyAlignment="1">
      <alignment horizontal="center" vertical="center" wrapText="1"/>
    </xf>
    <xf numFmtId="14" fontId="33" fillId="0" borderId="4" xfId="0" applyNumberFormat="1"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27" fillId="2" borderId="25"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14" fontId="52" fillId="0" borderId="3" xfId="0" applyNumberFormat="1" applyFont="1" applyBorder="1" applyAlignment="1">
      <alignment horizontal="center" vertical="center" wrapText="1"/>
    </xf>
    <xf numFmtId="14" fontId="52" fillId="0" borderId="4" xfId="0" applyNumberFormat="1" applyFont="1" applyBorder="1" applyAlignment="1">
      <alignment horizontal="center" vertical="center" wrapText="1"/>
    </xf>
    <xf numFmtId="14" fontId="52" fillId="0" borderId="2" xfId="0" applyNumberFormat="1" applyFont="1" applyBorder="1" applyAlignment="1">
      <alignment horizontal="center" vertical="center" wrapText="1"/>
    </xf>
    <xf numFmtId="0" fontId="29" fillId="5" borderId="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52" fillId="0" borderId="2"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xf numFmtId="14" fontId="54" fillId="5" borderId="2" xfId="0" applyNumberFormat="1" applyFont="1" applyFill="1" applyBorder="1" applyAlignment="1">
      <alignment horizontal="center" vertical="center" wrapText="1"/>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43" fillId="5" borderId="31" xfId="0" applyFont="1" applyFill="1" applyBorder="1" applyAlignment="1">
      <alignment horizontal="center" vertical="center" wrapText="1"/>
    </xf>
    <xf numFmtId="0" fontId="43" fillId="5" borderId="30" xfId="0" applyFont="1" applyFill="1" applyBorder="1" applyAlignment="1">
      <alignment horizontal="center" vertical="center" wrapText="1"/>
    </xf>
    <xf numFmtId="0" fontId="43" fillId="5" borderId="32" xfId="0" applyFont="1" applyFill="1" applyBorder="1" applyAlignment="1">
      <alignment horizontal="center" vertical="center" wrapText="1"/>
    </xf>
    <xf numFmtId="0" fontId="43" fillId="5" borderId="27" xfId="0" applyFont="1" applyFill="1" applyBorder="1" applyAlignment="1">
      <alignment horizontal="center" vertical="center" wrapText="1"/>
    </xf>
    <xf numFmtId="0" fontId="43" fillId="5" borderId="28" xfId="0" applyFont="1" applyFill="1" applyBorder="1" applyAlignment="1">
      <alignment horizontal="center" vertical="center" wrapText="1"/>
    </xf>
    <xf numFmtId="0" fontId="43" fillId="5" borderId="29"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3" fillId="5" borderId="3" xfId="0" applyFont="1" applyFill="1" applyBorder="1" applyAlignment="1">
      <alignment horizontal="center" vertical="center" wrapText="1"/>
    </xf>
    <xf numFmtId="0" fontId="43" fillId="5" borderId="4" xfId="0" applyFont="1" applyFill="1" applyBorder="1" applyAlignment="1">
      <alignment horizontal="center" vertical="center" wrapText="1"/>
    </xf>
    <xf numFmtId="49" fontId="4" fillId="0" borderId="0" xfId="0" applyNumberFormat="1" applyFont="1" applyAlignment="1">
      <alignment horizontal="right"/>
    </xf>
    <xf numFmtId="0" fontId="45" fillId="5" borderId="2" xfId="0" applyFont="1" applyFill="1" applyBorder="1" applyAlignment="1">
      <alignment horizontal="center" vertical="center" wrapText="1"/>
    </xf>
    <xf numFmtId="0" fontId="45" fillId="5" borderId="3"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44" fillId="5" borderId="2"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57" fillId="0" borderId="4" xfId="0" applyFont="1" applyBorder="1" applyAlignment="1">
      <alignment horizontal="center" vertical="center"/>
    </xf>
    <xf numFmtId="14" fontId="57" fillId="0" borderId="2" xfId="0" applyNumberFormat="1" applyFont="1" applyBorder="1" applyAlignment="1">
      <alignment horizontal="center" vertical="center"/>
    </xf>
    <xf numFmtId="14" fontId="57" fillId="0" borderId="3" xfId="0" applyNumberFormat="1" applyFont="1" applyBorder="1" applyAlignment="1">
      <alignment horizontal="center" vertical="center"/>
    </xf>
    <xf numFmtId="14" fontId="57" fillId="0" borderId="4" xfId="0" applyNumberFormat="1" applyFont="1" applyBorder="1" applyAlignment="1">
      <alignment horizontal="center" vertical="center"/>
    </xf>
    <xf numFmtId="14" fontId="14" fillId="0" borderId="2"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14" fontId="54" fillId="5" borderId="3" xfId="0" applyNumberFormat="1" applyFont="1" applyFill="1" applyBorder="1" applyAlignment="1">
      <alignment horizontal="center" vertical="center" wrapText="1"/>
    </xf>
    <xf numFmtId="14" fontId="54" fillId="5" borderId="4" xfId="0" applyNumberFormat="1" applyFont="1" applyFill="1" applyBorder="1" applyAlignment="1">
      <alignment horizontal="center" vertical="center" wrapText="1"/>
    </xf>
    <xf numFmtId="0" fontId="57" fillId="5" borderId="2" xfId="0" applyFont="1" applyFill="1" applyBorder="1" applyAlignment="1">
      <alignment horizontal="center" vertical="center" wrapText="1"/>
    </xf>
    <xf numFmtId="0" fontId="57" fillId="5" borderId="3" xfId="0" applyFont="1" applyFill="1" applyBorder="1" applyAlignment="1">
      <alignment horizontal="center" vertical="center" wrapText="1"/>
    </xf>
    <xf numFmtId="0" fontId="57" fillId="5" borderId="4" xfId="0" applyFont="1" applyFill="1" applyBorder="1" applyAlignment="1">
      <alignment horizontal="center"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14" fontId="54" fillId="0" borderId="3" xfId="0" applyNumberFormat="1" applyFont="1" applyBorder="1" applyAlignment="1">
      <alignment horizontal="center" vertical="center" wrapText="1"/>
    </xf>
    <xf numFmtId="14" fontId="54" fillId="0" borderId="4"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4" xfId="0" applyFont="1" applyBorder="1" applyAlignment="1">
      <alignment horizontal="center" vertical="center" wrapText="1"/>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55" fillId="0" borderId="2" xfId="0" applyFont="1" applyBorder="1" applyAlignment="1">
      <alignment horizontal="center" vertical="center" wrapText="1"/>
    </xf>
    <xf numFmtId="14" fontId="54" fillId="0" borderId="2" xfId="0" applyNumberFormat="1" applyFont="1" applyBorder="1" applyAlignment="1">
      <alignment horizontal="center" vertical="center"/>
    </xf>
    <xf numFmtId="49" fontId="63" fillId="0" borderId="26" xfId="0" applyNumberFormat="1" applyFont="1" applyBorder="1" applyAlignment="1">
      <alignment horizontal="right" vertical="center"/>
    </xf>
    <xf numFmtId="0" fontId="69" fillId="0" borderId="1" xfId="0" applyFont="1" applyBorder="1" applyAlignment="1">
      <alignment horizontal="center" vertical="center" wrapText="1"/>
    </xf>
    <xf numFmtId="0" fontId="73" fillId="0" borderId="1" xfId="0" applyFont="1" applyBorder="1" applyAlignment="1">
      <alignment horizontal="center" vertical="center" wrapText="1"/>
    </xf>
    <xf numFmtId="0" fontId="69" fillId="0" borderId="1" xfId="0" applyFont="1" applyBorder="1" applyAlignment="1">
      <alignment vertical="center"/>
    </xf>
    <xf numFmtId="0" fontId="73" fillId="0" borderId="1" xfId="0" applyNumberFormat="1" applyFont="1" applyBorder="1" applyAlignment="1">
      <alignment horizontal="center" vertical="center" wrapText="1"/>
    </xf>
    <xf numFmtId="165" fontId="73" fillId="0" borderId="1" xfId="0" applyNumberFormat="1" applyFont="1" applyBorder="1" applyAlignment="1">
      <alignment horizontal="center" vertical="center" wrapText="1"/>
    </xf>
    <xf numFmtId="0" fontId="72" fillId="0" borderId="1" xfId="0" applyFont="1" applyBorder="1" applyAlignment="1">
      <alignment horizontal="center" vertical="center" wrapText="1"/>
    </xf>
    <xf numFmtId="0" fontId="71" fillId="0" borderId="1" xfId="0" applyFont="1" applyBorder="1" applyAlignment="1">
      <alignment horizontal="center" vertical="center"/>
    </xf>
    <xf numFmtId="165" fontId="69" fillId="0" borderId="1" xfId="0" applyNumberFormat="1" applyFont="1" applyBorder="1" applyAlignment="1">
      <alignment horizontal="center" vertical="center"/>
    </xf>
    <xf numFmtId="0" fontId="69" fillId="0" borderId="1" xfId="0" applyFont="1" applyBorder="1" applyAlignment="1">
      <alignment horizontal="center" vertical="center"/>
    </xf>
    <xf numFmtId="165" fontId="72" fillId="0" borderId="1" xfId="0" applyNumberFormat="1" applyFont="1" applyBorder="1" applyAlignment="1">
      <alignment horizontal="center" vertical="center" wrapText="1"/>
    </xf>
    <xf numFmtId="0" fontId="72" fillId="0" borderId="1" xfId="0" applyFont="1" applyBorder="1" applyAlignment="1">
      <alignment horizontal="center" vertical="center"/>
    </xf>
    <xf numFmtId="0" fontId="71" fillId="0" borderId="1" xfId="0" applyNumberFormat="1" applyFont="1" applyBorder="1" applyAlignment="1">
      <alignment horizontal="center" vertical="center" wrapText="1"/>
    </xf>
    <xf numFmtId="165" fontId="71" fillId="0" borderId="1" xfId="0" applyNumberFormat="1" applyFont="1" applyBorder="1" applyAlignment="1">
      <alignment horizontal="center" vertical="center" wrapText="1"/>
    </xf>
    <xf numFmtId="0" fontId="71" fillId="0" borderId="1" xfId="0" applyFont="1" applyBorder="1" applyAlignment="1">
      <alignment horizontal="center" vertical="center" wrapText="1"/>
    </xf>
    <xf numFmtId="0" fontId="69" fillId="0" borderId="1" xfId="0" applyFont="1" applyBorder="1"/>
    <xf numFmtId="0" fontId="70" fillId="0" borderId="1" xfId="0" applyFont="1" applyBorder="1" applyAlignment="1">
      <alignment horizontal="center" vertical="center" wrapText="1"/>
    </xf>
    <xf numFmtId="165" fontId="69" fillId="0" borderId="1" xfId="0" applyNumberFormat="1" applyFont="1" applyBorder="1" applyAlignment="1">
      <alignment horizontal="center" vertical="center" wrapText="1"/>
    </xf>
    <xf numFmtId="0" fontId="70" fillId="0" borderId="1" xfId="0" applyFont="1" applyBorder="1" applyAlignment="1">
      <alignment horizontal="center" vertical="center"/>
    </xf>
    <xf numFmtId="0" fontId="82"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0" fontId="68" fillId="0" borderId="1" xfId="0" applyFont="1" applyBorder="1" applyAlignment="1">
      <alignment horizontal="center" vertical="center"/>
    </xf>
    <xf numFmtId="0" fontId="76" fillId="0" borderId="1" xfId="0" applyFont="1" applyBorder="1" applyAlignment="1">
      <alignment horizontal="center" vertical="center"/>
    </xf>
    <xf numFmtId="0" fontId="73" fillId="5" borderId="1" xfId="0" applyFont="1" applyFill="1" applyBorder="1" applyAlignment="1">
      <alignment horizontal="center" vertical="center" wrapText="1"/>
    </xf>
    <xf numFmtId="0" fontId="74" fillId="5" borderId="1" xfId="0" applyFont="1" applyFill="1" applyBorder="1" applyAlignment="1">
      <alignment horizontal="center" vertical="center" wrapText="1"/>
    </xf>
    <xf numFmtId="14" fontId="69" fillId="0" borderId="1" xfId="0" applyNumberFormat="1" applyFont="1" applyBorder="1" applyAlignment="1">
      <alignment horizontal="center" vertical="center" wrapText="1"/>
    </xf>
    <xf numFmtId="0" fontId="75" fillId="0" borderId="1" xfId="0" applyFont="1" applyBorder="1" applyAlignment="1">
      <alignment horizontal="center" vertical="center"/>
    </xf>
    <xf numFmtId="14" fontId="54" fillId="0" borderId="1" xfId="0" applyNumberFormat="1" applyFont="1" applyBorder="1" applyAlignment="1">
      <alignment horizontal="center" vertical="center" wrapText="1"/>
    </xf>
    <xf numFmtId="0" fontId="54" fillId="0" borderId="1" xfId="0" applyFont="1" applyBorder="1" applyAlignment="1">
      <alignment horizontal="center" vertical="center" wrapText="1"/>
    </xf>
    <xf numFmtId="0" fontId="29" fillId="0" borderId="1" xfId="0" applyFont="1" applyBorder="1" applyAlignment="1">
      <alignment horizontal="center" vertical="center" wrapText="1"/>
    </xf>
    <xf numFmtId="165" fontId="52" fillId="0" borderId="1" xfId="0" applyNumberFormat="1" applyFont="1" applyBorder="1" applyAlignment="1">
      <alignment horizontal="center" vertical="center" wrapText="1"/>
    </xf>
    <xf numFmtId="0" fontId="45" fillId="0" borderId="1" xfId="0" applyFont="1" applyBorder="1" applyAlignment="1">
      <alignment horizontal="center" vertical="center" wrapText="1"/>
    </xf>
    <xf numFmtId="165" fontId="54" fillId="0" borderId="1" xfId="0" applyNumberFormat="1" applyFont="1" applyBorder="1" applyAlignment="1">
      <alignment horizontal="center" vertical="center"/>
    </xf>
    <xf numFmtId="0" fontId="29" fillId="0" borderId="1" xfId="0" applyFont="1" applyBorder="1" applyAlignment="1">
      <alignment horizontal="center" vertical="center"/>
    </xf>
    <xf numFmtId="0" fontId="52" fillId="0" borderId="1" xfId="0" applyFont="1" applyBorder="1" applyAlignment="1">
      <alignment horizontal="center" vertical="center" wrapText="1"/>
    </xf>
    <xf numFmtId="14" fontId="52" fillId="0" borderId="1" xfId="0" applyNumberFormat="1" applyFont="1" applyBorder="1" applyAlignment="1">
      <alignment horizontal="center" vertical="center"/>
    </xf>
    <xf numFmtId="0" fontId="52" fillId="0" borderId="1" xfId="0" applyFont="1" applyBorder="1" applyAlignment="1">
      <alignment horizontal="center" vertical="center"/>
    </xf>
    <xf numFmtId="0" fontId="45" fillId="0" borderId="1" xfId="0" applyFont="1" applyBorder="1" applyAlignment="1">
      <alignment horizontal="center" vertical="center"/>
    </xf>
    <xf numFmtId="14" fontId="52" fillId="0" borderId="1" xfId="0" applyNumberFormat="1" applyFont="1" applyBorder="1" applyAlignment="1">
      <alignment horizontal="center" vertical="center" wrapText="1"/>
    </xf>
    <xf numFmtId="0" fontId="52" fillId="0" borderId="1" xfId="0" applyNumberFormat="1" applyFont="1" applyBorder="1" applyAlignment="1">
      <alignment horizontal="center" vertical="center" wrapText="1"/>
    </xf>
    <xf numFmtId="0" fontId="72" fillId="0" borderId="1" xfId="0" applyNumberFormat="1" applyFont="1" applyBorder="1" applyAlignment="1">
      <alignment horizontal="center" vertical="center" wrapText="1"/>
    </xf>
    <xf numFmtId="0" fontId="54" fillId="0" borderId="1" xfId="0" applyFont="1" applyBorder="1" applyAlignment="1">
      <alignment horizontal="center" vertical="center"/>
    </xf>
    <xf numFmtId="165" fontId="54" fillId="0" borderId="1" xfId="0" applyNumberFormat="1" applyFont="1" applyBorder="1" applyAlignment="1">
      <alignment horizontal="center" vertical="center" wrapText="1"/>
    </xf>
    <xf numFmtId="0" fontId="45" fillId="0" borderId="1" xfId="0" applyNumberFormat="1" applyFont="1" applyBorder="1" applyAlignment="1">
      <alignment horizontal="center" vertical="center"/>
    </xf>
    <xf numFmtId="0" fontId="68" fillId="0" borderId="30" xfId="0" applyFont="1" applyBorder="1" applyAlignment="1">
      <alignment horizontal="left" vertical="center" wrapText="1"/>
    </xf>
    <xf numFmtId="0" fontId="68" fillId="0" borderId="0" xfId="0" applyFont="1" applyBorder="1" applyAlignment="1">
      <alignment horizontal="left" vertical="center" wrapText="1"/>
    </xf>
    <xf numFmtId="0" fontId="74" fillId="0" borderId="34" xfId="0" applyFont="1" applyBorder="1" applyAlignment="1">
      <alignment horizontal="center" vertical="center"/>
    </xf>
    <xf numFmtId="0" fontId="74" fillId="0" borderId="8" xfId="0" applyFont="1" applyBorder="1" applyAlignment="1">
      <alignment horizontal="center" vertical="center" wrapText="1"/>
    </xf>
    <xf numFmtId="0" fontId="74" fillId="0" borderId="39" xfId="0" applyFont="1" applyBorder="1" applyAlignment="1">
      <alignment horizontal="center" vertical="center" wrapText="1"/>
    </xf>
    <xf numFmtId="165" fontId="74" fillId="0" borderId="8" xfId="0" applyNumberFormat="1" applyFont="1" applyBorder="1" applyAlignment="1">
      <alignment horizontal="center" vertical="center" wrapText="1"/>
    </xf>
    <xf numFmtId="14" fontId="74" fillId="0" borderId="8" xfId="0" applyNumberFormat="1" applyFont="1" applyBorder="1" applyAlignment="1">
      <alignment horizontal="center" vertical="center" wrapText="1"/>
    </xf>
    <xf numFmtId="165" fontId="74" fillId="0" borderId="11" xfId="0" applyNumberFormat="1" applyFont="1" applyBorder="1" applyAlignment="1">
      <alignment horizontal="center" vertical="center" wrapText="1"/>
    </xf>
    <xf numFmtId="165" fontId="74" fillId="0" borderId="46" xfId="0" applyNumberFormat="1" applyFont="1" applyBorder="1" applyAlignment="1">
      <alignment horizontal="center" vertical="center" wrapText="1"/>
    </xf>
    <xf numFmtId="165" fontId="74" fillId="0" borderId="12" xfId="0" applyNumberFormat="1" applyFont="1" applyBorder="1" applyAlignment="1">
      <alignment horizontal="center" vertical="center" wrapText="1"/>
    </xf>
    <xf numFmtId="0" fontId="74" fillId="0" borderId="11"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12" xfId="0" applyFont="1" applyBorder="1" applyAlignment="1">
      <alignment horizontal="center" vertical="center" wrapText="1"/>
    </xf>
    <xf numFmtId="0" fontId="84" fillId="0" borderId="0" xfId="0" applyFont="1" applyAlignment="1">
      <alignment horizontal="center" wrapText="1"/>
    </xf>
    <xf numFmtId="49" fontId="85" fillId="0" borderId="26" xfId="0" applyNumberFormat="1" applyFont="1" applyBorder="1" applyAlignment="1">
      <alignment horizontal="right" vertical="center"/>
    </xf>
    <xf numFmtId="0" fontId="87" fillId="2" borderId="42" xfId="0" applyFont="1" applyFill="1" applyBorder="1" applyAlignment="1">
      <alignment horizontal="center" vertical="center" wrapText="1"/>
    </xf>
    <xf numFmtId="0" fontId="87" fillId="2" borderId="43" xfId="0" applyFont="1" applyFill="1" applyBorder="1" applyAlignment="1">
      <alignment horizontal="center" vertical="center" wrapText="1"/>
    </xf>
    <xf numFmtId="0" fontId="74" fillId="0" borderId="36" xfId="0" applyFont="1" applyBorder="1" applyAlignment="1">
      <alignment horizontal="center" vertical="center"/>
    </xf>
    <xf numFmtId="165" fontId="74" fillId="0" borderId="37" xfId="0" applyNumberFormat="1" applyFont="1" applyBorder="1" applyAlignment="1">
      <alignment horizontal="center" vertical="center"/>
    </xf>
    <xf numFmtId="165" fontId="74" fillId="0" borderId="8" xfId="0" applyNumberFormat="1" applyFont="1" applyBorder="1" applyAlignment="1">
      <alignment horizontal="center" vertical="center"/>
    </xf>
    <xf numFmtId="0" fontId="74" fillId="0" borderId="37" xfId="0" applyFont="1" applyBorder="1" applyAlignment="1">
      <alignment horizontal="center" vertical="center" wrapText="1"/>
    </xf>
    <xf numFmtId="0" fontId="74" fillId="0" borderId="37" xfId="0" applyFont="1" applyBorder="1" applyAlignment="1">
      <alignment horizontal="center" vertical="center"/>
    </xf>
    <xf numFmtId="0" fontId="74" fillId="0" borderId="8" xfId="0" applyFont="1" applyBorder="1" applyAlignment="1">
      <alignment horizontal="center" vertical="center"/>
    </xf>
    <xf numFmtId="0" fontId="74" fillId="0" borderId="38" xfId="0" applyFont="1" applyBorder="1" applyAlignment="1">
      <alignment horizontal="center" vertical="center" wrapText="1"/>
    </xf>
    <xf numFmtId="166" fontId="74" fillId="0" borderId="8" xfId="0" applyNumberFormat="1" applyFont="1" applyBorder="1" applyAlignment="1">
      <alignment horizontal="center" vertical="center"/>
    </xf>
    <xf numFmtId="0" fontId="74" fillId="0" borderId="11" xfId="0" applyNumberFormat="1" applyFont="1" applyBorder="1" applyAlignment="1">
      <alignment horizontal="center" vertical="center" wrapText="1"/>
    </xf>
    <xf numFmtId="0" fontId="74" fillId="0" borderId="46" xfId="0" applyNumberFormat="1" applyFont="1" applyBorder="1" applyAlignment="1">
      <alignment horizontal="center" vertical="center" wrapText="1"/>
    </xf>
    <xf numFmtId="0" fontId="74" fillId="0" borderId="12" xfId="0" applyNumberFormat="1" applyFont="1" applyBorder="1" applyAlignment="1">
      <alignment horizontal="center" vertical="center" wrapText="1"/>
    </xf>
    <xf numFmtId="165" fontId="74" fillId="0" borderId="47" xfId="0" applyNumberFormat="1" applyFont="1" applyBorder="1" applyAlignment="1">
      <alignment horizontal="center" vertical="center" wrapText="1"/>
    </xf>
    <xf numFmtId="165" fontId="74" fillId="0" borderId="48" xfId="0" applyNumberFormat="1" applyFont="1" applyBorder="1" applyAlignment="1">
      <alignment horizontal="center" vertical="center" wrapText="1"/>
    </xf>
    <xf numFmtId="165" fontId="74" fillId="0" borderId="49" xfId="0" applyNumberFormat="1" applyFont="1" applyBorder="1" applyAlignment="1">
      <alignment horizontal="center" vertical="center" wrapText="1"/>
    </xf>
    <xf numFmtId="0" fontId="74" fillId="0" borderId="35" xfId="0" applyFont="1" applyBorder="1" applyAlignment="1">
      <alignment horizontal="center" vertical="center"/>
    </xf>
    <xf numFmtId="0" fontId="74" fillId="0" borderId="40" xfId="0" applyFont="1" applyBorder="1" applyAlignment="1">
      <alignment horizontal="center" vertical="center"/>
    </xf>
    <xf numFmtId="0" fontId="74" fillId="0" borderId="40" xfId="0" applyFont="1" applyBorder="1" applyAlignment="1">
      <alignment horizontal="center" vertical="center" wrapText="1"/>
    </xf>
    <xf numFmtId="0" fontId="74" fillId="0" borderId="39" xfId="0" applyFont="1" applyBorder="1" applyAlignment="1">
      <alignment horizontal="center" vertical="center"/>
    </xf>
    <xf numFmtId="0" fontId="74" fillId="0" borderId="41"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b="0">
                <a:solidFill>
                  <a:schemeClr val="bg1">
                    <a:lumMod val="50000"/>
                  </a:schemeClr>
                </a:solidFill>
              </a:rPr>
              <a:t>´</a:t>
            </a:r>
            <a:r>
              <a:rPr lang="en-US" sz="1600" b="1">
                <a:solidFill>
                  <a:schemeClr val="tx1"/>
                </a:solidFill>
                <a:latin typeface="Arial" panose="020B0604020202020204" pitchFamily="34" charset="0"/>
                <a:cs typeface="Arial" panose="020B0604020202020204" pitchFamily="34" charset="0"/>
              </a:rPr>
              <a:t>MINISTERIO DE DEFENSA</a:t>
            </a:r>
            <a:r>
              <a:rPr lang="en-US" sz="1600" b="1" baseline="0">
                <a:solidFill>
                  <a:schemeClr val="tx1"/>
                </a:solidFill>
                <a:latin typeface="Arial" panose="020B0604020202020204" pitchFamily="34" charset="0"/>
                <a:cs typeface="Arial" panose="020B0604020202020204" pitchFamily="34" charset="0"/>
              </a:rPr>
              <a:t>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600" b="1" baseline="0">
                <a:solidFill>
                  <a:schemeClr val="tx1"/>
                </a:solidFill>
                <a:latin typeface="Arial" panose="020B0604020202020204" pitchFamily="34" charset="0"/>
                <a:cs typeface="Arial" panose="020B0604020202020204" pitchFamily="34" charset="0"/>
              </a:rPr>
              <a:t>   Superintendencia  Vigilancia y Seguridad Privada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100" b="1" baseline="0">
                <a:solidFill>
                  <a:schemeClr val="tx1"/>
                </a:solidFill>
                <a:latin typeface="Arial" panose="020B0604020202020204" pitchFamily="34" charset="0"/>
                <a:cs typeface="Arial" panose="020B0604020202020204" pitchFamily="34" charset="0"/>
              </a:rPr>
              <a:t> </a:t>
            </a:r>
            <a:r>
              <a:rPr lang="en-US" sz="900" b="1" baseline="0">
                <a:solidFill>
                  <a:schemeClr val="tx1"/>
                </a:solidFill>
                <a:latin typeface="Arial" panose="020B0604020202020204" pitchFamily="34" charset="0"/>
                <a:cs typeface="Arial" panose="020B0604020202020204" pitchFamily="34" charset="0"/>
              </a:rPr>
              <a:t>GRAFICO INCIDENCIAS ACUMULADAS                                                                                         ENERO - OCTUBRE 2018</a:t>
            </a:r>
            <a:endParaRPr lang="en-US" sz="900" b="1">
              <a:solidFill>
                <a:schemeClr val="tx1"/>
              </a:solidFill>
              <a:latin typeface="Arial" panose="020B0604020202020204" pitchFamily="34" charset="0"/>
              <a:cs typeface="Arial" panose="020B0604020202020204" pitchFamily="34" charset="0"/>
            </a:endParaRPr>
          </a:p>
        </c:rich>
      </c:tx>
      <c:layout>
        <c:manualLayout>
          <c:xMode val="edge"/>
          <c:yMode val="edge"/>
          <c:x val="7.2592321921591388E-2"/>
          <c:y val="5.1876550106197995E-2"/>
        </c:manualLayout>
      </c:layout>
      <c:overlay val="0"/>
      <c:spPr>
        <a:noFill/>
        <a:ln>
          <a:noFill/>
        </a:ln>
        <a:effectLst/>
      </c:spPr>
    </c:title>
    <c:autoTitleDeleted val="0"/>
    <c:plotArea>
      <c:layout>
        <c:manualLayout>
          <c:layoutTarget val="inner"/>
          <c:xMode val="edge"/>
          <c:yMode val="edge"/>
          <c:x val="0.28804841090758132"/>
          <c:y val="0.25620403893560284"/>
          <c:w val="0.66425615066237964"/>
          <c:h val="0.60403731646656589"/>
        </c:manualLayout>
      </c:layout>
      <c:barChart>
        <c:barDir val="bar"/>
        <c:grouping val="stacked"/>
        <c:varyColors val="0"/>
        <c:ser>
          <c:idx val="0"/>
          <c:order val="0"/>
          <c:tx>
            <c:strRef>
              <c:f>'YTD COMPARATIVO MENSUAL'!$B$5</c:f>
              <c:strCache>
                <c:ptCount val="1"/>
                <c:pt idx="0">
                  <c:v>ENERO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MENSUAL'!$B$6:$B$13</c:f>
              <c:numCache>
                <c:formatCode>General</c:formatCode>
                <c:ptCount val="8"/>
                <c:pt idx="0">
                  <c:v>1</c:v>
                </c:pt>
                <c:pt idx="1">
                  <c:v>0</c:v>
                </c:pt>
                <c:pt idx="2">
                  <c:v>3</c:v>
                </c:pt>
                <c:pt idx="3">
                  <c:v>2</c:v>
                </c:pt>
                <c:pt idx="4">
                  <c:v>1</c:v>
                </c:pt>
                <c:pt idx="5">
                  <c:v>1</c:v>
                </c:pt>
                <c:pt idx="6">
                  <c:v>1</c:v>
                </c:pt>
                <c:pt idx="7">
                  <c:v>0</c:v>
                </c:pt>
              </c:numCache>
            </c:numRef>
          </c:val>
          <c:extLst>
            <c:ext xmlns:c16="http://schemas.microsoft.com/office/drawing/2014/chart" uri="{C3380CC4-5D6E-409C-BE32-E72D297353CC}">
              <c16:uniqueId val="{00000000-2A9A-4A03-AC1D-807403F003F9}"/>
            </c:ext>
          </c:extLst>
        </c:ser>
        <c:ser>
          <c:idx val="1"/>
          <c:order val="1"/>
          <c:tx>
            <c:strRef>
              <c:f>'YTD COMPARATIVO MENSUAL'!$C$5</c:f>
              <c:strCache>
                <c:ptCount val="1"/>
                <c:pt idx="0">
                  <c:v>FEBRERO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MENSUAL'!$C$6:$C$13</c:f>
              <c:numCache>
                <c:formatCode>General</c:formatCode>
                <c:ptCount val="8"/>
                <c:pt idx="0">
                  <c:v>5</c:v>
                </c:pt>
                <c:pt idx="1">
                  <c:v>1</c:v>
                </c:pt>
                <c:pt idx="2">
                  <c:v>2</c:v>
                </c:pt>
                <c:pt idx="3">
                  <c:v>8</c:v>
                </c:pt>
                <c:pt idx="4">
                  <c:v>1</c:v>
                </c:pt>
                <c:pt idx="5">
                  <c:v>0</c:v>
                </c:pt>
                <c:pt idx="6">
                  <c:v>1</c:v>
                </c:pt>
                <c:pt idx="7">
                  <c:v>0</c:v>
                </c:pt>
              </c:numCache>
            </c:numRef>
          </c:val>
          <c:extLst>
            <c:ext xmlns:c16="http://schemas.microsoft.com/office/drawing/2014/chart" uri="{C3380CC4-5D6E-409C-BE32-E72D297353CC}">
              <c16:uniqueId val="{00000001-2A9A-4A03-AC1D-807403F003F9}"/>
            </c:ext>
          </c:extLst>
        </c:ser>
        <c:ser>
          <c:idx val="2"/>
          <c:order val="2"/>
          <c:tx>
            <c:strRef>
              <c:f>'YTD COMPARATIVO MENSUAL'!$D$5</c:f>
              <c:strCache>
                <c:ptCount val="1"/>
                <c:pt idx="0">
                  <c:v>MARZO</c:v>
                </c:pt>
              </c:strCache>
            </c:strRef>
          </c:tx>
          <c:spPr>
            <a:solidFill>
              <a:srgbClr val="002060"/>
            </a:soli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a:solidFill>
                      <a:schemeClr val="bg1"/>
                    </a:solidFill>
                  </a:defRPr>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MENSUAL'!$D$6:$D$13</c:f>
              <c:numCache>
                <c:formatCode>General</c:formatCode>
                <c:ptCount val="8"/>
                <c:pt idx="0">
                  <c:v>2</c:v>
                </c:pt>
                <c:pt idx="1">
                  <c:v>0</c:v>
                </c:pt>
                <c:pt idx="2">
                  <c:v>2</c:v>
                </c:pt>
                <c:pt idx="3">
                  <c:v>4</c:v>
                </c:pt>
                <c:pt idx="4">
                  <c:v>3</c:v>
                </c:pt>
                <c:pt idx="5">
                  <c:v>0</c:v>
                </c:pt>
                <c:pt idx="6">
                  <c:v>1</c:v>
                </c:pt>
                <c:pt idx="7">
                  <c:v>1</c:v>
                </c:pt>
              </c:numCache>
            </c:numRef>
          </c:val>
          <c:extLst>
            <c:ext xmlns:c16="http://schemas.microsoft.com/office/drawing/2014/chart" uri="{C3380CC4-5D6E-409C-BE32-E72D297353CC}">
              <c16:uniqueId val="{00000002-2A9A-4A03-AC1D-807403F003F9}"/>
            </c:ext>
          </c:extLst>
        </c:ser>
        <c:ser>
          <c:idx val="3"/>
          <c:order val="3"/>
          <c:tx>
            <c:strRef>
              <c:f>'YTD COMPARATIVO MENSUAL'!$E$5</c:f>
              <c:strCache>
                <c:ptCount val="1"/>
                <c:pt idx="0">
                  <c:v>ABRIL</c:v>
                </c:pt>
              </c:strCache>
            </c:strRef>
          </c:tx>
          <c:spPr>
            <a:solidFill>
              <a:srgbClr val="FFC000"/>
            </a:solidFill>
          </c:spPr>
          <c:invertIfNegative val="0"/>
          <c:dLbls>
            <c:spPr>
              <a:noFill/>
              <a:ln>
                <a:noFill/>
              </a:ln>
              <a:effectLst/>
            </c:spPr>
            <c:txPr>
              <a:bodyPr/>
              <a:lstStyle/>
              <a:p>
                <a:pPr>
                  <a:defRPr lang="es-ES"/>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MENSUAL'!$E$6:$E$13</c:f>
              <c:numCache>
                <c:formatCode>General</c:formatCode>
                <c:ptCount val="8"/>
                <c:pt idx="0">
                  <c:v>6</c:v>
                </c:pt>
                <c:pt idx="1">
                  <c:v>0</c:v>
                </c:pt>
                <c:pt idx="2">
                  <c:v>4</c:v>
                </c:pt>
                <c:pt idx="3">
                  <c:v>1</c:v>
                </c:pt>
                <c:pt idx="4">
                  <c:v>3</c:v>
                </c:pt>
                <c:pt idx="5">
                  <c:v>0</c:v>
                </c:pt>
                <c:pt idx="6">
                  <c:v>6</c:v>
                </c:pt>
                <c:pt idx="7">
                  <c:v>0</c:v>
                </c:pt>
              </c:numCache>
            </c:numRef>
          </c:val>
          <c:extLst>
            <c:ext xmlns:c16="http://schemas.microsoft.com/office/drawing/2014/chart" uri="{C3380CC4-5D6E-409C-BE32-E72D297353CC}">
              <c16:uniqueId val="{00000000-B88F-4236-A041-C36CFBEBD963}"/>
            </c:ext>
          </c:extLst>
        </c:ser>
        <c:ser>
          <c:idx val="4"/>
          <c:order val="4"/>
          <c:tx>
            <c:strRef>
              <c:f>'YTD COMPARATIVO MENSUAL'!$F$5</c:f>
              <c:strCache>
                <c:ptCount val="1"/>
                <c:pt idx="0">
                  <c:v>MAYO</c:v>
                </c:pt>
              </c:strCache>
            </c:strRef>
          </c:tx>
          <c:invertIfNegative val="0"/>
          <c:dLbls>
            <c:spPr>
              <a:noFill/>
              <a:ln>
                <a:noFill/>
              </a:ln>
              <a:effectLst/>
            </c:spPr>
            <c:txPr>
              <a:bodyPr/>
              <a:lstStyle/>
              <a:p>
                <a:pPr>
                  <a:defRPr lang="es-ES"/>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MENSUAL'!$F$6:$F$13</c:f>
              <c:numCache>
                <c:formatCode>General</c:formatCode>
                <c:ptCount val="8"/>
                <c:pt idx="0">
                  <c:v>7</c:v>
                </c:pt>
                <c:pt idx="1">
                  <c:v>0</c:v>
                </c:pt>
                <c:pt idx="2">
                  <c:v>0</c:v>
                </c:pt>
                <c:pt idx="3">
                  <c:v>4</c:v>
                </c:pt>
                <c:pt idx="4">
                  <c:v>3</c:v>
                </c:pt>
                <c:pt idx="5">
                  <c:v>3</c:v>
                </c:pt>
                <c:pt idx="6">
                  <c:v>3</c:v>
                </c:pt>
                <c:pt idx="7">
                  <c:v>1</c:v>
                </c:pt>
              </c:numCache>
            </c:numRef>
          </c:val>
          <c:extLst>
            <c:ext xmlns:c16="http://schemas.microsoft.com/office/drawing/2014/chart" uri="{C3380CC4-5D6E-409C-BE32-E72D297353CC}">
              <c16:uniqueId val="{00000001-3EAB-4394-BD53-4C9B0A57C81D}"/>
            </c:ext>
          </c:extLst>
        </c:ser>
        <c:ser>
          <c:idx val="5"/>
          <c:order val="5"/>
          <c:tx>
            <c:strRef>
              <c:f>'YTD COMPARATIVO MENSUAL'!$G$5</c:f>
              <c:strCache>
                <c:ptCount val="1"/>
                <c:pt idx="0">
                  <c:v>JUNIO</c:v>
                </c:pt>
              </c:strCache>
            </c:strRef>
          </c:tx>
          <c:invertIfNegative val="0"/>
          <c:dLbls>
            <c:spPr>
              <a:noFill/>
              <a:ln>
                <a:noFill/>
              </a:ln>
              <a:effectLst/>
            </c:spPr>
            <c:txPr>
              <a:bodyPr/>
              <a:lstStyle/>
              <a:p>
                <a:pPr>
                  <a:defRPr lang="es-DO"/>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MENSUAL'!$G$6:$G$13</c:f>
              <c:numCache>
                <c:formatCode>General</c:formatCode>
                <c:ptCount val="8"/>
                <c:pt idx="0">
                  <c:v>7</c:v>
                </c:pt>
                <c:pt idx="1">
                  <c:v>2</c:v>
                </c:pt>
                <c:pt idx="2">
                  <c:v>4</c:v>
                </c:pt>
                <c:pt idx="3">
                  <c:v>6</c:v>
                </c:pt>
                <c:pt idx="4">
                  <c:v>4</c:v>
                </c:pt>
                <c:pt idx="5">
                  <c:v>1</c:v>
                </c:pt>
                <c:pt idx="6">
                  <c:v>3</c:v>
                </c:pt>
                <c:pt idx="7">
                  <c:v>3</c:v>
                </c:pt>
              </c:numCache>
            </c:numRef>
          </c:val>
          <c:extLst>
            <c:ext xmlns:c16="http://schemas.microsoft.com/office/drawing/2014/chart" uri="{C3380CC4-5D6E-409C-BE32-E72D297353CC}">
              <c16:uniqueId val="{00000000-F776-4478-AD04-306A964507A1}"/>
            </c:ext>
          </c:extLst>
        </c:ser>
        <c:ser>
          <c:idx val="6"/>
          <c:order val="6"/>
          <c:tx>
            <c:strRef>
              <c:f>'YTD COMPARATIVO MENSUAL'!$H$5</c:f>
              <c:strCache>
                <c:ptCount val="1"/>
                <c:pt idx="0">
                  <c:v>JULIO</c:v>
                </c:pt>
              </c:strCache>
            </c:strRef>
          </c:tx>
          <c:invertIfNegative val="0"/>
          <c:dLbls>
            <c:spPr>
              <a:noFill/>
              <a:ln>
                <a:noFill/>
              </a:ln>
              <a:effectLst/>
            </c:spPr>
            <c:txPr>
              <a:bodyPr/>
              <a:lstStyle/>
              <a:p>
                <a:pPr>
                  <a:defRPr lang="es-SV"/>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MENSUAL'!$H$6:$H$13</c:f>
              <c:numCache>
                <c:formatCode>General</c:formatCode>
                <c:ptCount val="8"/>
                <c:pt idx="0">
                  <c:v>14</c:v>
                </c:pt>
                <c:pt idx="1">
                  <c:v>0</c:v>
                </c:pt>
                <c:pt idx="2">
                  <c:v>13</c:v>
                </c:pt>
                <c:pt idx="3">
                  <c:v>0</c:v>
                </c:pt>
                <c:pt idx="4">
                  <c:v>3</c:v>
                </c:pt>
                <c:pt idx="5">
                  <c:v>0</c:v>
                </c:pt>
                <c:pt idx="6">
                  <c:v>2</c:v>
                </c:pt>
                <c:pt idx="7">
                  <c:v>0</c:v>
                </c:pt>
              </c:numCache>
            </c:numRef>
          </c:val>
          <c:extLst>
            <c:ext xmlns:c16="http://schemas.microsoft.com/office/drawing/2014/chart" uri="{C3380CC4-5D6E-409C-BE32-E72D297353CC}">
              <c16:uniqueId val="{00000000-3182-4F9D-9F4F-A3883E1B9AE8}"/>
            </c:ext>
          </c:extLst>
        </c:ser>
        <c:ser>
          <c:idx val="7"/>
          <c:order val="7"/>
          <c:tx>
            <c:strRef>
              <c:f>'YTD COMPARATIVO MENSUAL'!$I$5</c:f>
              <c:strCache>
                <c:ptCount val="1"/>
                <c:pt idx="0">
                  <c:v>AGOSTO</c:v>
                </c:pt>
              </c:strCache>
            </c:strRef>
          </c:tx>
          <c:invertIfNegative val="0"/>
          <c:dLbls>
            <c:spPr>
              <a:noFill/>
              <a:ln>
                <a:noFill/>
              </a:ln>
              <a:effectLst/>
            </c:spPr>
            <c:txPr>
              <a:bodyPr/>
              <a:lstStyle/>
              <a:p>
                <a:pPr>
                  <a:defRPr lang="en-US"/>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MENSUAL'!$I$6:$I$13</c:f>
              <c:numCache>
                <c:formatCode>General</c:formatCode>
                <c:ptCount val="8"/>
                <c:pt idx="0">
                  <c:v>10</c:v>
                </c:pt>
                <c:pt idx="1">
                  <c:v>1</c:v>
                </c:pt>
                <c:pt idx="2">
                  <c:v>9</c:v>
                </c:pt>
                <c:pt idx="3">
                  <c:v>2</c:v>
                </c:pt>
                <c:pt idx="4">
                  <c:v>4</c:v>
                </c:pt>
                <c:pt idx="5">
                  <c:v>6</c:v>
                </c:pt>
                <c:pt idx="6">
                  <c:v>6</c:v>
                </c:pt>
                <c:pt idx="7">
                  <c:v>0</c:v>
                </c:pt>
              </c:numCache>
            </c:numRef>
          </c:val>
          <c:extLst>
            <c:ext xmlns:c16="http://schemas.microsoft.com/office/drawing/2014/chart" uri="{C3380CC4-5D6E-409C-BE32-E72D297353CC}">
              <c16:uniqueId val="{00000000-C1C1-4A42-BF14-D36CD591EE77}"/>
            </c:ext>
          </c:extLst>
        </c:ser>
        <c:ser>
          <c:idx val="8"/>
          <c:order val="8"/>
          <c:tx>
            <c:strRef>
              <c:f>'YTD COMPARATIVO MENSUAL'!$J$5</c:f>
              <c:strCache>
                <c:ptCount val="1"/>
                <c:pt idx="0">
                  <c:v>SEPTIEMBRE</c:v>
                </c:pt>
              </c:strCache>
            </c:strRef>
          </c:tx>
          <c:spPr>
            <a:solidFill>
              <a:schemeClr val="accent6">
                <a:lumMod val="50000"/>
              </a:schemeClr>
            </a:solidFill>
          </c:spPr>
          <c:invertIfNegative val="0"/>
          <c:dLbls>
            <c:spPr>
              <a:noFill/>
              <a:ln>
                <a:noFill/>
              </a:ln>
              <a:effectLst/>
            </c:spPr>
            <c:txPr>
              <a:bodyPr/>
              <a:lstStyle/>
              <a:p>
                <a:pPr>
                  <a:defRPr lang="en-US">
                    <a:solidFill>
                      <a:schemeClr val="bg1"/>
                    </a:solidFill>
                  </a:defRPr>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MENSUAL'!$J$6:$J$13</c:f>
              <c:numCache>
                <c:formatCode>General</c:formatCode>
                <c:ptCount val="8"/>
                <c:pt idx="0">
                  <c:v>9</c:v>
                </c:pt>
                <c:pt idx="1">
                  <c:v>1</c:v>
                </c:pt>
                <c:pt idx="2">
                  <c:v>7</c:v>
                </c:pt>
                <c:pt idx="3">
                  <c:v>2</c:v>
                </c:pt>
                <c:pt idx="4">
                  <c:v>5</c:v>
                </c:pt>
                <c:pt idx="5">
                  <c:v>1</c:v>
                </c:pt>
                <c:pt idx="6">
                  <c:v>6</c:v>
                </c:pt>
                <c:pt idx="7">
                  <c:v>0</c:v>
                </c:pt>
              </c:numCache>
            </c:numRef>
          </c:val>
          <c:extLst>
            <c:ext xmlns:c16="http://schemas.microsoft.com/office/drawing/2014/chart" uri="{C3380CC4-5D6E-409C-BE32-E72D297353CC}">
              <c16:uniqueId val="{00000000-F24E-4AAD-85E1-4BFC4F8C72DF}"/>
            </c:ext>
          </c:extLst>
        </c:ser>
        <c:ser>
          <c:idx val="9"/>
          <c:order val="9"/>
          <c:tx>
            <c:strRef>
              <c:f>'YTD COMPARATIVO MENSUAL'!$K$5</c:f>
              <c:strCache>
                <c:ptCount val="1"/>
                <c:pt idx="0">
                  <c:v>OCTUBRE</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4E-4AAD-85E1-4BFC4F8C72DF}"/>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4E-4AAD-85E1-4BFC4F8C72DF}"/>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4E-4AAD-85E1-4BFC4F8C72DF}"/>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24E-4AAD-85E1-4BFC4F8C72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MENSUAL'!$K$6:$K$13</c:f>
              <c:numCache>
                <c:formatCode>General</c:formatCode>
                <c:ptCount val="8"/>
                <c:pt idx="0">
                  <c:v>11</c:v>
                </c:pt>
                <c:pt idx="1">
                  <c:v>0</c:v>
                </c:pt>
                <c:pt idx="2">
                  <c:v>5</c:v>
                </c:pt>
                <c:pt idx="3">
                  <c:v>2</c:v>
                </c:pt>
                <c:pt idx="4">
                  <c:v>2</c:v>
                </c:pt>
                <c:pt idx="5">
                  <c:v>1</c:v>
                </c:pt>
                <c:pt idx="6">
                  <c:v>2</c:v>
                </c:pt>
                <c:pt idx="7">
                  <c:v>0</c:v>
                </c:pt>
              </c:numCache>
            </c:numRef>
          </c:val>
          <c:extLst>
            <c:ext xmlns:c16="http://schemas.microsoft.com/office/drawing/2014/chart" uri="{C3380CC4-5D6E-409C-BE32-E72D297353CC}">
              <c16:uniqueId val="{00000005-F24E-4AAD-85E1-4BFC4F8C72DF}"/>
            </c:ext>
          </c:extLst>
        </c:ser>
        <c:dLbls>
          <c:showLegendKey val="0"/>
          <c:showVal val="0"/>
          <c:showCatName val="0"/>
          <c:showSerName val="0"/>
          <c:showPercent val="0"/>
          <c:showBubbleSize val="0"/>
        </c:dLbls>
        <c:gapWidth val="55"/>
        <c:overlap val="100"/>
        <c:axId val="110209280"/>
        <c:axId val="110444544"/>
      </c:barChart>
      <c:catAx>
        <c:axId val="11020928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US"/>
          </a:p>
        </c:txPr>
        <c:crossAx val="110444544"/>
        <c:crosses val="autoZero"/>
        <c:auto val="1"/>
        <c:lblAlgn val="ctr"/>
        <c:lblOffset val="100"/>
        <c:noMultiLvlLbl val="0"/>
      </c:catAx>
      <c:valAx>
        <c:axId val="11044454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ysClr val="windowText" lastClr="000000"/>
                </a:solidFill>
                <a:latin typeface="+mn-lt"/>
                <a:ea typeface="+mn-ea"/>
                <a:cs typeface="+mn-cs"/>
              </a:defRPr>
            </a:pPr>
            <a:endParaRPr lang="es-US"/>
          </a:p>
        </c:txPr>
        <c:crossAx val="11020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US"/>
        </a:p>
      </c:txPr>
    </c:legend>
    <c:plotVisOnly val="1"/>
    <c:dispBlanksAs val="gap"/>
    <c:showDLblsOverMax val="0"/>
  </c:chart>
  <c:spPr>
    <a:solidFill>
      <a:schemeClr val="bg2">
        <a:lumMod val="75000"/>
        <a:alpha val="60000"/>
      </a:schemeClr>
    </a:solidFill>
    <a:ln>
      <a:noFill/>
    </a:ln>
    <a:effectLst/>
  </c:spPr>
  <c:txPr>
    <a:bodyPr/>
    <a:lstStyle/>
    <a:p>
      <a:pPr>
        <a:defRPr/>
      </a:pPr>
      <a:endParaRPr lang="es-US"/>
    </a:p>
  </c:txPr>
  <c:printSettings>
    <c:headerFooter/>
    <c:pageMargins b="0.75000000000000666" l="0.70000000000000062" r="0.70000000000000062" t="0.75000000000000666"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JULIO  2018</a:t>
            </a:r>
          </a:p>
        </c:rich>
      </c:tx>
      <c:layout>
        <c:manualLayout>
          <c:xMode val="edge"/>
          <c:yMode val="edge"/>
          <c:x val="0.74969444444445721"/>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'JULIO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'JULIO GRAFICO'!$C$9:$C$16</c:f>
              <c:numCache>
                <c:formatCode>General</c:formatCode>
                <c:ptCount val="8"/>
                <c:pt idx="0">
                  <c:v>14</c:v>
                </c:pt>
                <c:pt idx="1">
                  <c:v>0</c:v>
                </c:pt>
                <c:pt idx="2">
                  <c:v>13</c:v>
                </c:pt>
                <c:pt idx="3">
                  <c:v>0</c:v>
                </c:pt>
                <c:pt idx="4">
                  <c:v>3</c:v>
                </c:pt>
                <c:pt idx="5">
                  <c:v>0</c:v>
                </c:pt>
                <c:pt idx="6">
                  <c:v>2</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110883968"/>
        <c:axId val="110885504"/>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11088396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US"/>
          </a:p>
        </c:txPr>
        <c:crossAx val="110885504"/>
        <c:crosses val="autoZero"/>
        <c:auto val="1"/>
        <c:lblAlgn val="ctr"/>
        <c:lblOffset val="100"/>
        <c:noMultiLvlLbl val="0"/>
      </c:catAx>
      <c:valAx>
        <c:axId val="11088550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US"/>
          </a:p>
        </c:txPr>
        <c:crossAx val="110883968"/>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US"/>
    </a:p>
  </c:txPr>
  <c:printSettings>
    <c:headerFooter/>
    <c:pageMargins b="0.75000000000000655" l="0.70000000000000062" r="0.70000000000000062" t="0.75000000000000655"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Agosto  2018</a:t>
            </a:r>
          </a:p>
        </c:rich>
      </c:tx>
      <c:layout>
        <c:manualLayout>
          <c:xMode val="edge"/>
          <c:yMode val="edge"/>
          <c:x val="0.74969444444445721"/>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'AGOSTO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'AGOSTO GRAFICO'!$C$9:$C$16</c:f>
              <c:numCache>
                <c:formatCode>General</c:formatCode>
                <c:ptCount val="8"/>
                <c:pt idx="0">
                  <c:v>10</c:v>
                </c:pt>
                <c:pt idx="1">
                  <c:v>1</c:v>
                </c:pt>
                <c:pt idx="2">
                  <c:v>9</c:v>
                </c:pt>
                <c:pt idx="3">
                  <c:v>2</c:v>
                </c:pt>
                <c:pt idx="4">
                  <c:v>4</c:v>
                </c:pt>
                <c:pt idx="5">
                  <c:v>6</c:v>
                </c:pt>
                <c:pt idx="6">
                  <c:v>6</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111923200"/>
        <c:axId val="111924736"/>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11192320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US"/>
          </a:p>
        </c:txPr>
        <c:crossAx val="111924736"/>
        <c:crosses val="autoZero"/>
        <c:auto val="1"/>
        <c:lblAlgn val="ctr"/>
        <c:lblOffset val="100"/>
        <c:noMultiLvlLbl val="0"/>
      </c:catAx>
      <c:valAx>
        <c:axId val="11192473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US"/>
          </a:p>
        </c:txPr>
        <c:crossAx val="111923200"/>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US"/>
    </a:p>
  </c:txPr>
  <c:printSettings>
    <c:headerFooter/>
    <c:pageMargins b="0.75000000000000655" l="0.70000000000000062" r="0.70000000000000062" t="0.75000000000000655"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'AGOSTO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'AGOSTO GRAFICO'!$C$9:$C$16</c:f>
              <c:numCache>
                <c:formatCode>General</c:formatCode>
                <c:ptCount val="8"/>
                <c:pt idx="0">
                  <c:v>10</c:v>
                </c:pt>
                <c:pt idx="1">
                  <c:v>1</c:v>
                </c:pt>
                <c:pt idx="2">
                  <c:v>9</c:v>
                </c:pt>
                <c:pt idx="3">
                  <c:v>2</c:v>
                </c:pt>
                <c:pt idx="4">
                  <c:v>4</c:v>
                </c:pt>
                <c:pt idx="5">
                  <c:v>6</c:v>
                </c:pt>
                <c:pt idx="6">
                  <c:v>6</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111250048"/>
        <c:axId val="111260032"/>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11125004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US"/>
          </a:p>
        </c:txPr>
        <c:crossAx val="111260032"/>
        <c:crosses val="autoZero"/>
        <c:auto val="1"/>
        <c:lblAlgn val="ctr"/>
        <c:lblOffset val="100"/>
        <c:noMultiLvlLbl val="0"/>
      </c:catAx>
      <c:valAx>
        <c:axId val="11126003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US"/>
          </a:p>
        </c:txPr>
        <c:crossAx val="111250048"/>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US"/>
    </a:p>
  </c:txPr>
  <c:printSettings>
    <c:headerFooter/>
    <c:pageMargins b="0.75000000000000655" l="0.70000000000000062" r="0.70000000000000062" t="0.75000000000000655"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'OCTUBRE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'OCTUBRE GRAFICO'!$B$9:$B$16</c:f>
              <c:numCache>
                <c:formatCode>General</c:formatCode>
                <c:ptCount val="8"/>
              </c:numCache>
            </c:numRef>
          </c:val>
          <c:extLst>
            <c:ext xmlns:c16="http://schemas.microsoft.com/office/drawing/2014/chart" uri="{C3380CC4-5D6E-409C-BE32-E72D297353CC}">
              <c16:uniqueId val="{00000000-7477-4540-A9BD-6BE419C3A7E9}"/>
            </c:ext>
          </c:extLst>
        </c:ser>
        <c:ser>
          <c:idx val="0"/>
          <c:order val="2"/>
          <c:invertIfNegative val="0"/>
          <c:dLbls>
            <c:spPr>
              <a:noFill/>
              <a:ln>
                <a:noFill/>
              </a:ln>
              <a:effectLst/>
            </c:spPr>
            <c:txPr>
              <a:bodyPr/>
              <a:lstStyle/>
              <a:p>
                <a:pPr>
                  <a:defRPr lang="en-US"/>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'OCTUBRE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'OCTUBRE GRAFICO'!$C$9:$C$16</c:f>
              <c:numCache>
                <c:formatCode>General</c:formatCode>
                <c:ptCount val="8"/>
                <c:pt idx="0">
                  <c:v>11</c:v>
                </c:pt>
                <c:pt idx="1">
                  <c:v>0</c:v>
                </c:pt>
                <c:pt idx="2">
                  <c:v>5</c:v>
                </c:pt>
                <c:pt idx="3">
                  <c:v>2</c:v>
                </c:pt>
                <c:pt idx="4">
                  <c:v>2</c:v>
                </c:pt>
                <c:pt idx="5">
                  <c:v>1</c:v>
                </c:pt>
                <c:pt idx="6">
                  <c:v>2</c:v>
                </c:pt>
                <c:pt idx="7">
                  <c:v>0</c:v>
                </c:pt>
              </c:numCache>
            </c:numRef>
          </c:val>
          <c:extLst>
            <c:ext xmlns:c16="http://schemas.microsoft.com/office/drawing/2014/chart" uri="{C3380CC4-5D6E-409C-BE32-E72D297353CC}">
              <c16:uniqueId val="{00000000-C94F-4E59-B31A-79E11FAC7D71}"/>
            </c:ext>
          </c:extLst>
        </c:ser>
        <c:dLbls>
          <c:showLegendKey val="0"/>
          <c:showVal val="1"/>
          <c:showCatName val="0"/>
          <c:showSerName val="0"/>
          <c:showPercent val="0"/>
          <c:showBubbleSize val="0"/>
        </c:dLbls>
        <c:gapWidth val="35"/>
        <c:overlap val="12"/>
        <c:axId val="111991040"/>
        <c:axId val="112263168"/>
        <c:extLst>
          <c:ext xmlns:c15="http://schemas.microsoft.com/office/drawing/2012/chart" uri="{02D57815-91ED-43cb-92C2-25804820EDAC}">
            <c15:filteredBarSeries>
              <c15:ser>
                <c:idx val="2"/>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1119910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US"/>
          </a:p>
        </c:txPr>
        <c:crossAx val="112263168"/>
        <c:crosses val="autoZero"/>
        <c:auto val="1"/>
        <c:lblAlgn val="ctr"/>
        <c:lblOffset val="100"/>
        <c:noMultiLvlLbl val="0"/>
      </c:catAx>
      <c:valAx>
        <c:axId val="11226316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US"/>
          </a:p>
        </c:txPr>
        <c:crossAx val="111991040"/>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US"/>
    </a:p>
  </c:txPr>
  <c:printSettings>
    <c:headerFooter/>
    <c:pageMargins b="0.75000000000000677" l="0.70000000000000062" r="0.70000000000000062" t="0.750000000000006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'YTD COMPARATIVO MENSUAL'!$B$5</c:f>
              <c:strCache>
                <c:ptCount val="1"/>
                <c:pt idx="0">
                  <c:v>ENERO</c:v>
                </c:pt>
              </c:strCache>
            </c:strRef>
          </c:tx>
          <c:invertIfNegative val="0"/>
          <c:val>
            <c:numRef>
              <c:f>'YTD COMPARATIVO MENSUAL'!$B$6:$B$13</c:f>
              <c:numCache>
                <c:formatCode>General</c:formatCode>
                <c:ptCount val="8"/>
                <c:pt idx="0">
                  <c:v>1</c:v>
                </c:pt>
                <c:pt idx="1">
                  <c:v>0</c:v>
                </c:pt>
                <c:pt idx="2">
                  <c:v>3</c:v>
                </c:pt>
                <c:pt idx="3">
                  <c:v>2</c:v>
                </c:pt>
                <c:pt idx="4">
                  <c:v>1</c:v>
                </c:pt>
                <c:pt idx="5">
                  <c:v>1</c:v>
                </c:pt>
                <c:pt idx="6">
                  <c:v>1</c:v>
                </c:pt>
                <c:pt idx="7">
                  <c:v>0</c:v>
                </c:pt>
              </c:numCache>
            </c:numRef>
          </c:val>
          <c:extLst>
            <c:ext xmlns:c16="http://schemas.microsoft.com/office/drawing/2014/chart" uri="{C3380CC4-5D6E-409C-BE32-E72D297353CC}">
              <c16:uniqueId val="{00000000-D508-4F80-8BD7-DDAE4E343E7C}"/>
            </c:ext>
          </c:extLst>
        </c:ser>
        <c:ser>
          <c:idx val="1"/>
          <c:order val="1"/>
          <c:tx>
            <c:strRef>
              <c:f>'YTD COMPARATIVO MENSUAL'!$C$5</c:f>
              <c:strCache>
                <c:ptCount val="1"/>
                <c:pt idx="0">
                  <c:v>FEBRERO</c:v>
                </c:pt>
              </c:strCache>
            </c:strRef>
          </c:tx>
          <c:invertIfNegative val="0"/>
          <c:val>
            <c:numRef>
              <c:f>'YTD COMPARATIVO MENSUAL'!$C$6:$C$13</c:f>
              <c:numCache>
                <c:formatCode>General</c:formatCode>
                <c:ptCount val="8"/>
                <c:pt idx="0">
                  <c:v>5</c:v>
                </c:pt>
                <c:pt idx="1">
                  <c:v>1</c:v>
                </c:pt>
                <c:pt idx="2">
                  <c:v>2</c:v>
                </c:pt>
                <c:pt idx="3">
                  <c:v>8</c:v>
                </c:pt>
                <c:pt idx="4">
                  <c:v>1</c:v>
                </c:pt>
                <c:pt idx="5">
                  <c:v>0</c:v>
                </c:pt>
                <c:pt idx="6">
                  <c:v>1</c:v>
                </c:pt>
                <c:pt idx="7">
                  <c:v>0</c:v>
                </c:pt>
              </c:numCache>
            </c:numRef>
          </c:val>
          <c:extLst>
            <c:ext xmlns:c16="http://schemas.microsoft.com/office/drawing/2014/chart" uri="{C3380CC4-5D6E-409C-BE32-E72D297353CC}">
              <c16:uniqueId val="{00000001-D508-4F80-8BD7-DDAE4E343E7C}"/>
            </c:ext>
          </c:extLst>
        </c:ser>
        <c:ser>
          <c:idx val="2"/>
          <c:order val="2"/>
          <c:tx>
            <c:strRef>
              <c:f>'YTD COMPARATIVO MENSUAL'!$D$5</c:f>
              <c:strCache>
                <c:ptCount val="1"/>
                <c:pt idx="0">
                  <c:v>MARZO</c:v>
                </c:pt>
              </c:strCache>
            </c:strRef>
          </c:tx>
          <c:invertIfNegative val="0"/>
          <c:val>
            <c:numRef>
              <c:f>'YTD COMPARATIVO MENSUAL'!$D$6:$D$13</c:f>
              <c:numCache>
                <c:formatCode>General</c:formatCode>
                <c:ptCount val="8"/>
                <c:pt idx="0">
                  <c:v>2</c:v>
                </c:pt>
                <c:pt idx="1">
                  <c:v>0</c:v>
                </c:pt>
                <c:pt idx="2">
                  <c:v>2</c:v>
                </c:pt>
                <c:pt idx="3">
                  <c:v>4</c:v>
                </c:pt>
                <c:pt idx="4">
                  <c:v>3</c:v>
                </c:pt>
                <c:pt idx="5">
                  <c:v>0</c:v>
                </c:pt>
                <c:pt idx="6">
                  <c:v>1</c:v>
                </c:pt>
                <c:pt idx="7">
                  <c:v>1</c:v>
                </c:pt>
              </c:numCache>
            </c:numRef>
          </c:val>
          <c:extLst>
            <c:ext xmlns:c16="http://schemas.microsoft.com/office/drawing/2014/chart" uri="{C3380CC4-5D6E-409C-BE32-E72D297353CC}">
              <c16:uniqueId val="{00000002-D508-4F80-8BD7-DDAE4E343E7C}"/>
            </c:ext>
          </c:extLst>
        </c:ser>
        <c:ser>
          <c:idx val="3"/>
          <c:order val="3"/>
          <c:tx>
            <c:strRef>
              <c:f>'YTD COMPARATIVO MENSUAL'!$E$5</c:f>
              <c:strCache>
                <c:ptCount val="1"/>
                <c:pt idx="0">
                  <c:v>ABRIL</c:v>
                </c:pt>
              </c:strCache>
            </c:strRef>
          </c:tx>
          <c:invertIfNegative val="0"/>
          <c:val>
            <c:numRef>
              <c:f>'YTD COMPARATIVO MENSUAL'!$E$6:$E$13</c:f>
              <c:numCache>
                <c:formatCode>General</c:formatCode>
                <c:ptCount val="8"/>
                <c:pt idx="0">
                  <c:v>6</c:v>
                </c:pt>
                <c:pt idx="1">
                  <c:v>0</c:v>
                </c:pt>
                <c:pt idx="2">
                  <c:v>4</c:v>
                </c:pt>
                <c:pt idx="3">
                  <c:v>1</c:v>
                </c:pt>
                <c:pt idx="4">
                  <c:v>3</c:v>
                </c:pt>
                <c:pt idx="5">
                  <c:v>0</c:v>
                </c:pt>
                <c:pt idx="6">
                  <c:v>6</c:v>
                </c:pt>
                <c:pt idx="7">
                  <c:v>0</c:v>
                </c:pt>
              </c:numCache>
            </c:numRef>
          </c:val>
          <c:extLst>
            <c:ext xmlns:c16="http://schemas.microsoft.com/office/drawing/2014/chart" uri="{C3380CC4-5D6E-409C-BE32-E72D297353CC}">
              <c16:uniqueId val="{00000003-D508-4F80-8BD7-DDAE4E343E7C}"/>
            </c:ext>
          </c:extLst>
        </c:ser>
        <c:dLbls>
          <c:showLegendKey val="0"/>
          <c:showVal val="0"/>
          <c:showCatName val="0"/>
          <c:showSerName val="0"/>
          <c:showPercent val="0"/>
          <c:showBubbleSize val="0"/>
        </c:dLbls>
        <c:gapWidth val="150"/>
        <c:overlap val="100"/>
        <c:axId val="110474368"/>
        <c:axId val="110475904"/>
      </c:barChart>
      <c:catAx>
        <c:axId val="110474368"/>
        <c:scaling>
          <c:orientation val="minMax"/>
        </c:scaling>
        <c:delete val="0"/>
        <c:axPos val="l"/>
        <c:majorTickMark val="out"/>
        <c:minorTickMark val="none"/>
        <c:tickLblPos val="nextTo"/>
        <c:txPr>
          <a:bodyPr/>
          <a:lstStyle/>
          <a:p>
            <a:pPr>
              <a:defRPr lang="es-ES"/>
            </a:pPr>
            <a:endParaRPr lang="es-US"/>
          </a:p>
        </c:txPr>
        <c:crossAx val="110475904"/>
        <c:crosses val="autoZero"/>
        <c:auto val="1"/>
        <c:lblAlgn val="ctr"/>
        <c:lblOffset val="100"/>
        <c:noMultiLvlLbl val="0"/>
      </c:catAx>
      <c:valAx>
        <c:axId val="110475904"/>
        <c:scaling>
          <c:orientation val="minMax"/>
        </c:scaling>
        <c:delete val="0"/>
        <c:axPos val="b"/>
        <c:majorGridlines/>
        <c:numFmt formatCode="0%" sourceLinked="1"/>
        <c:majorTickMark val="out"/>
        <c:minorTickMark val="none"/>
        <c:tickLblPos val="nextTo"/>
        <c:txPr>
          <a:bodyPr/>
          <a:lstStyle/>
          <a:p>
            <a:pPr>
              <a:defRPr lang="es-ES"/>
            </a:pPr>
            <a:endParaRPr lang="es-US"/>
          </a:p>
        </c:txPr>
        <c:crossAx val="110474368"/>
        <c:crosses val="autoZero"/>
        <c:crossBetween val="between"/>
      </c:valAx>
    </c:plotArea>
    <c:legend>
      <c:legendPos val="r"/>
      <c:overlay val="0"/>
      <c:txPr>
        <a:bodyPr/>
        <a:lstStyle/>
        <a:p>
          <a:pPr>
            <a:defRPr lang="es-ES"/>
          </a:pPr>
          <a:endParaRPr lang="es-US"/>
        </a:p>
      </c:txPr>
    </c:legend>
    <c:plotVisOnly val="1"/>
    <c:dispBlanksAs val="gap"/>
    <c:showDLblsOverMax val="0"/>
  </c:chart>
  <c:printSettings>
    <c:headerFooter/>
    <c:pageMargins b="0.75000000000000655" l="0.70000000000000062" r="0.70000000000000062" t="0.750000000000006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a:t>
            </a:r>
          </a:p>
          <a:p>
            <a:pPr>
              <a:defRPr lang="es-ES" sz="1800" b="1" i="0" u="none" strike="noStrike" kern="1200" baseline="0">
                <a:solidFill>
                  <a:schemeClr val="dk1">
                    <a:lumMod val="75000"/>
                    <a:lumOff val="25000"/>
                  </a:schemeClr>
                </a:solidFill>
                <a:latin typeface="+mn-lt"/>
                <a:ea typeface="+mn-ea"/>
                <a:cs typeface="+mn-cs"/>
              </a:defRPr>
            </a:pPr>
            <a:r>
              <a:rPr lang="es-DO" sz="1200"/>
              <a:t>SUPERINTENDENCIA DE VIGILANCIA Y SEGURIDAD PRIVADA                          ENERO 2018</a:t>
            </a:r>
          </a:p>
        </c:rich>
      </c:tx>
      <c:overlay val="0"/>
      <c:spPr>
        <a:noFill/>
        <a:ln>
          <a:noFill/>
        </a:ln>
        <a:effectLst/>
      </c:spPr>
    </c:title>
    <c:autoTitleDeleted val="0"/>
    <c:plotArea>
      <c:layout/>
      <c:barChart>
        <c:barDir val="bar"/>
        <c:grouping val="clustered"/>
        <c:varyColors val="0"/>
        <c:ser>
          <c:idx val="0"/>
          <c:order val="0"/>
          <c:spPr>
            <a:solidFill>
              <a:schemeClr val="accent5">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lt1"/>
                    </a:solidFill>
                    <a:latin typeface="+mn-lt"/>
                    <a:ea typeface="+mn-ea"/>
                    <a:cs typeface="+mn-cs"/>
                  </a:defRPr>
                </a:pPr>
                <a:endParaRPr lang="es-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'ENERO GRAFICO'!$A$9:$A$16</c:f>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f>'ENERO GRAFICO'!$B$9:$B$16</c:f>
              <c:numCache>
                <c:formatCode>General</c:formatCode>
                <c:ptCount val="8"/>
                <c:pt idx="0">
                  <c:v>1</c:v>
                </c:pt>
                <c:pt idx="1">
                  <c:v>0</c:v>
                </c:pt>
                <c:pt idx="2">
                  <c:v>3</c:v>
                </c:pt>
                <c:pt idx="3">
                  <c:v>2</c:v>
                </c:pt>
                <c:pt idx="4">
                  <c:v>1</c:v>
                </c:pt>
                <c:pt idx="5">
                  <c:v>1</c:v>
                </c:pt>
                <c:pt idx="6">
                  <c:v>1</c:v>
                </c:pt>
                <c:pt idx="7">
                  <c:v>0</c:v>
                </c:pt>
              </c:numCache>
            </c:numRef>
          </c:val>
          <c:extLst>
            <c:ext xmlns:c16="http://schemas.microsoft.com/office/drawing/2014/chart" uri="{C3380CC4-5D6E-409C-BE32-E72D297353CC}">
              <c16:uniqueId val="{00000000-907B-4916-8256-FF8861ED66EB}"/>
            </c:ext>
          </c:extLst>
        </c:ser>
        <c:dLbls>
          <c:showLegendKey val="0"/>
          <c:showVal val="1"/>
          <c:showCatName val="0"/>
          <c:showSerName val="0"/>
          <c:showPercent val="0"/>
          <c:showBubbleSize val="0"/>
        </c:dLbls>
        <c:gapWidth val="63"/>
        <c:axId val="110546944"/>
        <c:axId val="110548480"/>
      </c:barChart>
      <c:catAx>
        <c:axId val="1105469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US"/>
          </a:p>
        </c:txPr>
        <c:crossAx val="110548480"/>
        <c:crosses val="autoZero"/>
        <c:auto val="1"/>
        <c:lblAlgn val="ctr"/>
        <c:lblOffset val="100"/>
        <c:noMultiLvlLbl val="0"/>
      </c:catAx>
      <c:valAx>
        <c:axId val="11054848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US"/>
          </a:p>
        </c:txPr>
        <c:crossAx val="1105469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US"/>
    </a:p>
  </c:txPr>
  <c:printSettings>
    <c:headerFooter/>
    <c:pageMargins b="0.75000000000000666" l="0.70000000000000062" r="0.70000000000000062" t="0.75000000000000666" header="0.30000000000000032" footer="0.30000000000000032"/>
    <c:pageSetup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                                  </a:t>
            </a:r>
            <a:r>
              <a:rPr lang="es-DO" sz="1600"/>
              <a:t>Superintendencia de Vigilancia y Seguridad Privada</a:t>
            </a:r>
          </a:p>
        </c:rich>
      </c:tx>
      <c:overlay val="0"/>
      <c:spPr>
        <a:noFill/>
        <a:ln>
          <a:noFill/>
        </a:ln>
        <a:effectLst/>
      </c:spPr>
    </c:title>
    <c:autoTitleDeleted val="0"/>
    <c:plotArea>
      <c:layout/>
      <c:barChart>
        <c:barDir val="bar"/>
        <c:grouping val="clustered"/>
        <c:varyColors val="0"/>
        <c:ser>
          <c:idx val="1"/>
          <c:order val="1"/>
          <c:spPr>
            <a:solidFill>
              <a:srgbClr val="00206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lt1"/>
                    </a:solidFill>
                    <a:latin typeface="+mn-lt"/>
                    <a:ea typeface="+mn-ea"/>
                    <a:cs typeface="+mn-cs"/>
                  </a:defRPr>
                </a:pPr>
                <a:endParaRPr lang="es-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'FEBRERO GRAFICO'!$A$9:$A$16</c:f>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f>'FEBRERO GRAFICO'!$C$9:$C$16</c:f>
              <c:numCache>
                <c:formatCode>General</c:formatCode>
                <c:ptCount val="8"/>
                <c:pt idx="0">
                  <c:v>6</c:v>
                </c:pt>
                <c:pt idx="1">
                  <c:v>1</c:v>
                </c:pt>
                <c:pt idx="2">
                  <c:v>2</c:v>
                </c:pt>
                <c:pt idx="3">
                  <c:v>8</c:v>
                </c:pt>
                <c:pt idx="4">
                  <c:v>1</c:v>
                </c:pt>
                <c:pt idx="5">
                  <c:v>0</c:v>
                </c:pt>
                <c:pt idx="6">
                  <c:v>1</c:v>
                </c:pt>
                <c:pt idx="7">
                  <c:v>0</c:v>
                </c:pt>
              </c:numCache>
            </c:numRef>
          </c:val>
          <c:extLst>
            <c:ext xmlns:c16="http://schemas.microsoft.com/office/drawing/2014/chart" uri="{C3380CC4-5D6E-409C-BE32-E72D297353CC}">
              <c16:uniqueId val="{00000001-1AFF-4DEA-99E6-2EA257E8964C}"/>
            </c:ext>
          </c:extLst>
        </c:ser>
        <c:dLbls>
          <c:showLegendKey val="0"/>
          <c:showVal val="1"/>
          <c:showCatName val="0"/>
          <c:showSerName val="0"/>
          <c:showPercent val="0"/>
          <c:showBubbleSize val="0"/>
        </c:dLbls>
        <c:gapWidth val="65"/>
        <c:axId val="110889216"/>
        <c:axId val="11091558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'FEBRERO GRAFICO'!$A$9:$A$16</c15:sqref>
                        </c15:formulaRef>
                      </c:ext>
                    </c:extLst>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extLst>
                      <c:ext uri="{02D57815-91ED-43cb-92C2-25804820EDAC}">
                        <c15:formulaRef>
                          <c15:sqref>'FEBRERO GRAFICO'!$B$9:$B$16</c15:sqref>
                        </c15:formulaRef>
                      </c:ext>
                    </c:extLst>
                    <c:numCache>
                      <c:formatCode>General</c:formatCode>
                      <c:ptCount val="8"/>
                    </c:numCache>
                  </c:numRef>
                </c:val>
                <c:extLst>
                  <c:ext xmlns:c16="http://schemas.microsoft.com/office/drawing/2014/chart" uri="{C3380CC4-5D6E-409C-BE32-E72D297353CC}">
                    <c16:uniqueId val="{00000000-1AFF-4DEA-99E6-2EA257E8964C}"/>
                  </c:ext>
                </c:extLst>
              </c15:ser>
            </c15:filteredBarSeries>
          </c:ext>
        </c:extLst>
      </c:barChart>
      <c:catAx>
        <c:axId val="1108892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US"/>
          </a:p>
        </c:txPr>
        <c:crossAx val="110915584"/>
        <c:crosses val="autoZero"/>
        <c:auto val="1"/>
        <c:lblAlgn val="ctr"/>
        <c:lblOffset val="100"/>
        <c:noMultiLvlLbl val="0"/>
      </c:catAx>
      <c:valAx>
        <c:axId val="11091558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US"/>
          </a:p>
        </c:txPr>
        <c:crossAx val="110889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US"/>
    </a:p>
  </c:txPr>
  <c:printSettings>
    <c:headerFooter/>
    <c:pageMargins b="0.75000000000000666" l="0.70000000000000062" r="0.70000000000000062" t="0.75000000000000666"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a:t>
            </a:r>
          </a:p>
          <a:p>
            <a:pPr>
              <a:defRPr lang="es-ES" sz="1800" b="1" i="0" u="none" strike="noStrike" kern="1200" baseline="0">
                <a:solidFill>
                  <a:schemeClr val="dk1">
                    <a:lumMod val="75000"/>
                    <a:lumOff val="25000"/>
                  </a:schemeClr>
                </a:solidFill>
                <a:latin typeface="+mn-lt"/>
                <a:ea typeface="+mn-ea"/>
                <a:cs typeface="+mn-cs"/>
              </a:defRPr>
            </a:pPr>
            <a:r>
              <a:rPr lang="es-DO"/>
              <a:t>SUPERINTENDENCIA DE VIGILANCIA Y SEGURIDAD PRIVADA</a:t>
            </a:r>
          </a:p>
        </c:rich>
      </c:tx>
      <c:overlay val="0"/>
      <c:spPr>
        <a:noFill/>
        <a:ln>
          <a:noFill/>
        </a:ln>
        <a:effectLst/>
      </c:spPr>
    </c:title>
    <c:autoTitleDeleted val="0"/>
    <c:plotArea>
      <c:layout/>
      <c:barChart>
        <c:barDir val="bar"/>
        <c:grouping val="clustered"/>
        <c:varyColors val="0"/>
        <c:ser>
          <c:idx val="1"/>
          <c:order val="1"/>
          <c:spPr>
            <a:solidFill>
              <a:srgbClr val="002060">
                <a:alpha val="85000"/>
              </a:srgbClr>
            </a:solidFill>
            <a:ln w="9525" cap="flat" cmpd="sng" algn="ctr">
              <a:solidFill>
                <a:schemeClr val="lt1">
                  <a:alpha val="50000"/>
                </a:schemeClr>
              </a:solidFill>
              <a:round/>
            </a:ln>
            <a:effectLst/>
          </c:spPr>
          <c:invertIfNegative val="0"/>
          <c:dLbls>
            <c:spPr>
              <a:solidFill>
                <a:srgbClr val="92D050"/>
              </a:solid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'MARZO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'MARZO GRAFICO'!$C$9:$C$16</c:f>
              <c:numCache>
                <c:formatCode>General</c:formatCode>
                <c:ptCount val="8"/>
                <c:pt idx="0">
                  <c:v>2</c:v>
                </c:pt>
                <c:pt idx="1">
                  <c:v>0</c:v>
                </c:pt>
                <c:pt idx="2">
                  <c:v>2</c:v>
                </c:pt>
                <c:pt idx="3">
                  <c:v>4</c:v>
                </c:pt>
                <c:pt idx="4">
                  <c:v>3</c:v>
                </c:pt>
                <c:pt idx="5">
                  <c:v>0</c:v>
                </c:pt>
                <c:pt idx="6">
                  <c:v>1</c:v>
                </c:pt>
                <c:pt idx="7">
                  <c:v>1</c:v>
                </c:pt>
              </c:numCache>
            </c:numRef>
          </c:val>
          <c:extLst>
            <c:ext xmlns:c16="http://schemas.microsoft.com/office/drawing/2014/chart" uri="{C3380CC4-5D6E-409C-BE32-E72D297353CC}">
              <c16:uniqueId val="{00000001-9D98-4233-93A3-9088637D6DC5}"/>
            </c:ext>
          </c:extLst>
        </c:ser>
        <c:dLbls>
          <c:showLegendKey val="0"/>
          <c:showVal val="1"/>
          <c:showCatName val="0"/>
          <c:showSerName val="0"/>
          <c:showPercent val="0"/>
          <c:showBubbleSize val="0"/>
        </c:dLbls>
        <c:gapWidth val="19"/>
        <c:overlap val="15"/>
        <c:axId val="111096576"/>
        <c:axId val="11109811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'MARZO GRAFICO'!$A$9:$A$16</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'MARZO GRAFICO'!$B$9:$B$16</c15:sqref>
                        </c15:formulaRef>
                      </c:ext>
                    </c:extLst>
                    <c:numCache>
                      <c:formatCode>General</c:formatCode>
                      <c:ptCount val="8"/>
                    </c:numCache>
                  </c:numRef>
                </c:val>
                <c:extLst>
                  <c:ext xmlns:c16="http://schemas.microsoft.com/office/drawing/2014/chart" uri="{C3380CC4-5D6E-409C-BE32-E72D297353CC}">
                    <c16:uniqueId val="{00000000-9D98-4233-93A3-9088637D6DC5}"/>
                  </c:ext>
                </c:extLst>
              </c15:ser>
            </c15:filteredBarSeries>
          </c:ext>
        </c:extLst>
      </c:barChart>
      <c:catAx>
        <c:axId val="11109657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US"/>
          </a:p>
        </c:txPr>
        <c:crossAx val="111098112"/>
        <c:crosses val="autoZero"/>
        <c:auto val="1"/>
        <c:lblAlgn val="ctr"/>
        <c:lblOffset val="100"/>
        <c:noMultiLvlLbl val="0"/>
      </c:catAx>
      <c:valAx>
        <c:axId val="1110981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US"/>
          </a:p>
        </c:txPr>
        <c:crossAx val="1110965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US"/>
    </a:p>
  </c:txPr>
  <c:printSettings>
    <c:headerFooter/>
    <c:pageMargins b="0.75000000000000666" l="0.70000000000000062" r="0.70000000000000062" t="0.750000000000006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ABRIL 2018</a:t>
            </a:r>
          </a:p>
        </c:rich>
      </c:tx>
      <c:layout>
        <c:manualLayout>
          <c:xMode val="edge"/>
          <c:yMode val="edge"/>
          <c:x val="0.74969444444445743"/>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'ABRIL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'ABRIL GRAFICO'!$C$9:$C$16</c:f>
              <c:numCache>
                <c:formatCode>General</c:formatCode>
                <c:ptCount val="8"/>
                <c:pt idx="0">
                  <c:v>6</c:v>
                </c:pt>
                <c:pt idx="1">
                  <c:v>0</c:v>
                </c:pt>
                <c:pt idx="2">
                  <c:v>4</c:v>
                </c:pt>
                <c:pt idx="3">
                  <c:v>1</c:v>
                </c:pt>
                <c:pt idx="4">
                  <c:v>3</c:v>
                </c:pt>
                <c:pt idx="5">
                  <c:v>0</c:v>
                </c:pt>
                <c:pt idx="6">
                  <c:v>6</c:v>
                </c:pt>
                <c:pt idx="7">
                  <c:v>0</c:v>
                </c:pt>
              </c:numCache>
            </c:numRef>
          </c:val>
          <c:extLst>
            <c:ext xmlns:c16="http://schemas.microsoft.com/office/drawing/2014/chart" uri="{C3380CC4-5D6E-409C-BE32-E72D297353CC}">
              <c16:uniqueId val="{00000001-B2DB-456F-A329-EBC0F66B5AB4}"/>
            </c:ext>
          </c:extLst>
        </c:ser>
        <c:dLbls>
          <c:showLegendKey val="0"/>
          <c:showVal val="1"/>
          <c:showCatName val="0"/>
          <c:showSerName val="0"/>
          <c:showPercent val="0"/>
          <c:showBubbleSize val="0"/>
        </c:dLbls>
        <c:gapWidth val="35"/>
        <c:overlap val="12"/>
        <c:axId val="111291392"/>
        <c:axId val="111301376"/>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'ABRIL GRAFICO'!$A$9:$A$16</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'ABRIL GRAFICO'!$B$9:$B$16</c15:sqref>
                        </c15:formulaRef>
                      </c:ext>
                    </c:extLst>
                    <c:numCache>
                      <c:formatCode>General</c:formatCode>
                      <c:ptCount val="8"/>
                    </c:numCache>
                  </c:numRef>
                </c:val>
                <c:extLst>
                  <c:ext xmlns:c16="http://schemas.microsoft.com/office/drawing/2014/chart" uri="{C3380CC4-5D6E-409C-BE32-E72D297353CC}">
                    <c16:uniqueId val="{00000000-B2DB-456F-A329-EBC0F66B5AB4}"/>
                  </c:ext>
                </c:extLst>
              </c15:ser>
            </c15:filteredBarSeries>
          </c:ext>
        </c:extLst>
      </c:barChart>
      <c:catAx>
        <c:axId val="11129139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US"/>
          </a:p>
        </c:txPr>
        <c:crossAx val="111301376"/>
        <c:crosses val="autoZero"/>
        <c:auto val="1"/>
        <c:lblAlgn val="ctr"/>
        <c:lblOffset val="100"/>
        <c:noMultiLvlLbl val="0"/>
      </c:catAx>
      <c:valAx>
        <c:axId val="1113013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US"/>
          </a:p>
        </c:txPr>
        <c:crossAx val="111291392"/>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US"/>
    </a:p>
  </c:txPr>
  <c:printSettings>
    <c:headerFooter/>
    <c:pageMargins b="0.75000000000000666" l="0.70000000000000062" r="0.70000000000000062" t="0.750000000000006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MAYO 2018</a:t>
            </a:r>
          </a:p>
        </c:rich>
      </c:tx>
      <c:layout>
        <c:manualLayout>
          <c:xMode val="edge"/>
          <c:yMode val="edge"/>
          <c:x val="0.74969444444445676"/>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'MAYO GRAFICO'!$A$10:$A$17</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'MAYO GRAFICO'!$C$10:$C$17</c:f>
              <c:numCache>
                <c:formatCode>General</c:formatCode>
                <c:ptCount val="8"/>
                <c:pt idx="0">
                  <c:v>7</c:v>
                </c:pt>
                <c:pt idx="1">
                  <c:v>0</c:v>
                </c:pt>
                <c:pt idx="2">
                  <c:v>7</c:v>
                </c:pt>
                <c:pt idx="3">
                  <c:v>4</c:v>
                </c:pt>
                <c:pt idx="4">
                  <c:v>3</c:v>
                </c:pt>
                <c:pt idx="5">
                  <c:v>3</c:v>
                </c:pt>
                <c:pt idx="6">
                  <c:v>3</c:v>
                </c:pt>
                <c:pt idx="7">
                  <c:v>1</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111203840"/>
        <c:axId val="111205376"/>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1112038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US"/>
          </a:p>
        </c:txPr>
        <c:crossAx val="111205376"/>
        <c:crosses val="autoZero"/>
        <c:auto val="1"/>
        <c:lblAlgn val="ctr"/>
        <c:lblOffset val="100"/>
        <c:noMultiLvlLbl val="0"/>
      </c:catAx>
      <c:valAx>
        <c:axId val="1112053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US"/>
          </a:p>
        </c:txPr>
        <c:crossAx val="111203840"/>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US"/>
    </a:p>
  </c:txPr>
  <c:printSettings>
    <c:headerFooter/>
    <c:pageMargins b="0.75000000000000633" l="0.70000000000000062" r="0.70000000000000062" t="0.75000000000000633"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JUNIO  2018</a:t>
            </a:r>
          </a:p>
        </c:rich>
      </c:tx>
      <c:layout>
        <c:manualLayout>
          <c:xMode val="edge"/>
          <c:yMode val="edge"/>
          <c:x val="0.74969444444445721"/>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'JUNIO GRAFICO'!$C$9:$C$16</c:f>
              <c:numCache>
                <c:formatCode>General</c:formatCode>
                <c:ptCount val="8"/>
                <c:pt idx="0">
                  <c:v>7</c:v>
                </c:pt>
                <c:pt idx="1">
                  <c:v>2</c:v>
                </c:pt>
                <c:pt idx="2">
                  <c:v>4</c:v>
                </c:pt>
                <c:pt idx="3">
                  <c:v>6</c:v>
                </c:pt>
                <c:pt idx="4">
                  <c:v>4</c:v>
                </c:pt>
                <c:pt idx="5">
                  <c:v>1</c:v>
                </c:pt>
                <c:pt idx="6">
                  <c:v>3</c:v>
                </c:pt>
                <c:pt idx="7">
                  <c:v>3</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111534464"/>
        <c:axId val="111536000"/>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11153446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US"/>
          </a:p>
        </c:txPr>
        <c:crossAx val="111536000"/>
        <c:crosses val="autoZero"/>
        <c:auto val="1"/>
        <c:lblAlgn val="ctr"/>
        <c:lblOffset val="100"/>
        <c:noMultiLvlLbl val="0"/>
      </c:catAx>
      <c:valAx>
        <c:axId val="1115360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US"/>
          </a:p>
        </c:txPr>
        <c:crossAx val="111534464"/>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US"/>
    </a:p>
  </c:txPr>
  <c:printSettings>
    <c:headerFooter/>
    <c:pageMargins b="0.75000000000000655" l="0.70000000000000062" r="0.70000000000000062" t="0.7500000000000065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JUNIO  2018</a:t>
            </a:r>
          </a:p>
        </c:rich>
      </c:tx>
      <c:layout>
        <c:manualLayout>
          <c:xMode val="edge"/>
          <c:yMode val="edge"/>
          <c:x val="0.74969444444445721"/>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'JUNIO GRAFICO'!$C$9:$C$16</c:f>
              <c:numCache>
                <c:formatCode>General</c:formatCode>
                <c:ptCount val="8"/>
                <c:pt idx="0">
                  <c:v>7</c:v>
                </c:pt>
                <c:pt idx="1">
                  <c:v>2</c:v>
                </c:pt>
                <c:pt idx="2">
                  <c:v>4</c:v>
                </c:pt>
                <c:pt idx="3">
                  <c:v>6</c:v>
                </c:pt>
                <c:pt idx="4">
                  <c:v>4</c:v>
                </c:pt>
                <c:pt idx="5">
                  <c:v>1</c:v>
                </c:pt>
                <c:pt idx="6">
                  <c:v>3</c:v>
                </c:pt>
                <c:pt idx="7">
                  <c:v>3</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111651840"/>
        <c:axId val="111670016"/>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1116518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US"/>
          </a:p>
        </c:txPr>
        <c:crossAx val="111670016"/>
        <c:crosses val="autoZero"/>
        <c:auto val="1"/>
        <c:lblAlgn val="ctr"/>
        <c:lblOffset val="100"/>
        <c:noMultiLvlLbl val="0"/>
      </c:catAx>
      <c:valAx>
        <c:axId val="11167001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US"/>
          </a:p>
        </c:txPr>
        <c:crossAx val="111651840"/>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US"/>
    </a:p>
  </c:txPr>
  <c:printSettings>
    <c:headerFooter/>
    <c:pageMargins b="0.75000000000000655" l="0.70000000000000062" r="0.70000000000000062" t="0.750000000000006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183172</xdr:colOff>
      <xdr:row>0</xdr:row>
      <xdr:rowOff>1</xdr:rowOff>
    </xdr:from>
    <xdr:to>
      <xdr:col>2</xdr:col>
      <xdr:colOff>413142</xdr:colOff>
      <xdr:row>0</xdr:row>
      <xdr:rowOff>310858</xdr:rowOff>
    </xdr:to>
    <xdr:pic>
      <xdr:nvPicPr>
        <xdr:cNvPr id="2" name="Imagen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095" y="1"/>
          <a:ext cx="903656" cy="9647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4</xdr:col>
      <xdr:colOff>577849</xdr:colOff>
      <xdr:row>0</xdr:row>
      <xdr:rowOff>15081</xdr:rowOff>
    </xdr:from>
    <xdr:ext cx="650875" cy="905669"/>
    <xdr:pic>
      <xdr:nvPicPr>
        <xdr:cNvPr id="3" name="Imagen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8174" y="15081"/>
          <a:ext cx="650875" cy="90566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66676</xdr:colOff>
      <xdr:row>17</xdr:row>
      <xdr:rowOff>180975</xdr:rowOff>
    </xdr:from>
    <xdr:to>
      <xdr:col>3</xdr:col>
      <xdr:colOff>638175</xdr:colOff>
      <xdr:row>32</xdr:row>
      <xdr:rowOff>142875</xdr:rowOff>
    </xdr:to>
    <xdr:graphicFrame macro="">
      <xdr:nvGraphicFramePr>
        <xdr:cNvPr id="4" name="Gráfico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0" y="0"/>
          <a:ext cx="650875" cy="90566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4</xdr:col>
      <xdr:colOff>586317</xdr:colOff>
      <xdr:row>0</xdr:row>
      <xdr:rowOff>0</xdr:rowOff>
    </xdr:from>
    <xdr:ext cx="768350" cy="979752"/>
    <xdr:pic>
      <xdr:nvPicPr>
        <xdr:cNvPr id="2" name="Imagen 2">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7567" y="0"/>
          <a:ext cx="768350" cy="97975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2" name="Gráfico 3">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3" name="Imagen 4">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4</xdr:col>
      <xdr:colOff>217224</xdr:colOff>
      <xdr:row>0</xdr:row>
      <xdr:rowOff>0</xdr:rowOff>
    </xdr:from>
    <xdr:ext cx="768350" cy="979752"/>
    <xdr:pic>
      <xdr:nvPicPr>
        <xdr:cNvPr id="2" name="Imagen 2">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2318" y="0"/>
          <a:ext cx="768350" cy="97975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5</xdr:col>
      <xdr:colOff>51954</xdr:colOff>
      <xdr:row>0</xdr:row>
      <xdr:rowOff>0</xdr:rowOff>
    </xdr:from>
    <xdr:ext cx="768350" cy="979752"/>
    <xdr:pic>
      <xdr:nvPicPr>
        <xdr:cNvPr id="3" name="Imagen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4704" y="0"/>
          <a:ext cx="768350" cy="97975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1143000</xdr:colOff>
      <xdr:row>0</xdr:row>
      <xdr:rowOff>0</xdr:rowOff>
    </xdr:from>
    <xdr:ext cx="803276" cy="981075"/>
    <xdr:pic>
      <xdr:nvPicPr>
        <xdr:cNvPr id="5" name="Imagen 4">
          <a:extLst>
            <a:ext uri="{FF2B5EF4-FFF2-40B4-BE49-F238E27FC236}">
              <a16:creationId xmlns:a16="http://schemas.microsoft.com/office/drawing/2014/main" id="{00000000-0008-0000-1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9325" y="0"/>
          <a:ext cx="803276" cy="9810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378883</xdr:colOff>
      <xdr:row>0</xdr:row>
      <xdr:rowOff>67733</xdr:rowOff>
    </xdr:from>
    <xdr:to>
      <xdr:col>0</xdr:col>
      <xdr:colOff>1058333</xdr:colOff>
      <xdr:row>2</xdr:row>
      <xdr:rowOff>52917</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883" y="67733"/>
          <a:ext cx="679450" cy="810684"/>
        </a:xfrm>
        <a:prstGeom prst="rect">
          <a:avLst/>
        </a:prstGeom>
      </xdr:spPr>
    </xdr:pic>
    <xdr:clientData/>
  </xdr:twoCellAnchor>
  <xdr:twoCellAnchor>
    <xdr:from>
      <xdr:col>0</xdr:col>
      <xdr:colOff>31751</xdr:colOff>
      <xdr:row>13</xdr:row>
      <xdr:rowOff>171450</xdr:rowOff>
    </xdr:from>
    <xdr:to>
      <xdr:col>15</xdr:col>
      <xdr:colOff>0</xdr:colOff>
      <xdr:row>21</xdr:row>
      <xdr:rowOff>370417</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105834</xdr:colOff>
      <xdr:row>10</xdr:row>
      <xdr:rowOff>63500</xdr:rowOff>
    </xdr:from>
    <xdr:to>
      <xdr:col>26</xdr:col>
      <xdr:colOff>105834</xdr:colOff>
      <xdr:row>18</xdr:row>
      <xdr:rowOff>179917</xdr:rowOff>
    </xdr:to>
    <xdr:graphicFrame macro="">
      <xdr:nvGraphicFramePr>
        <xdr:cNvPr id="6" name="5 Gráfico">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4</xdr:col>
      <xdr:colOff>542925</xdr:colOff>
      <xdr:row>0</xdr:row>
      <xdr:rowOff>95250</xdr:rowOff>
    </xdr:from>
    <xdr:ext cx="796925" cy="1085850"/>
    <xdr:pic>
      <xdr:nvPicPr>
        <xdr:cNvPr id="2" name="Imagen 2">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2575" y="95250"/>
          <a:ext cx="796925" cy="108585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1771650</xdr:colOff>
      <xdr:row>0</xdr:row>
      <xdr:rowOff>19050</xdr:rowOff>
    </xdr:from>
    <xdr:ext cx="714375" cy="981075"/>
    <xdr:pic>
      <xdr:nvPicPr>
        <xdr:cNvPr id="5" name="Imagen 4">
          <a:extLst>
            <a:ext uri="{FF2B5EF4-FFF2-40B4-BE49-F238E27FC236}">
              <a16:creationId xmlns:a16="http://schemas.microsoft.com/office/drawing/2014/main" id="{00000000-0008-0000-1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47975" y="19050"/>
          <a:ext cx="714375" cy="981075"/>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4</xdr:col>
      <xdr:colOff>714375</xdr:colOff>
      <xdr:row>0</xdr:row>
      <xdr:rowOff>9525</xdr:rowOff>
    </xdr:from>
    <xdr:ext cx="701675" cy="981075"/>
    <xdr:pic>
      <xdr:nvPicPr>
        <xdr:cNvPr id="2" name="Imagen 2">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9525"/>
          <a:ext cx="701675" cy="981075"/>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xdr:from>
      <xdr:col>0</xdr:col>
      <xdr:colOff>66676</xdr:colOff>
      <xdr:row>17</xdr:row>
      <xdr:rowOff>0</xdr:rowOff>
    </xdr:from>
    <xdr:to>
      <xdr:col>3</xdr:col>
      <xdr:colOff>638175</xdr:colOff>
      <xdr:row>30</xdr:row>
      <xdr:rowOff>180975</xdr:rowOff>
    </xdr:to>
    <xdr:graphicFrame macro="">
      <xdr:nvGraphicFramePr>
        <xdr:cNvPr id="2" name="Gráfico 3">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1771650</xdr:colOff>
      <xdr:row>0</xdr:row>
      <xdr:rowOff>19050</xdr:rowOff>
    </xdr:from>
    <xdr:ext cx="714375" cy="981075"/>
    <xdr:pic>
      <xdr:nvPicPr>
        <xdr:cNvPr id="3" name="Imagen 4">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47975" y="19050"/>
          <a:ext cx="714375" cy="9810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800099</xdr:colOff>
      <xdr:row>0</xdr:row>
      <xdr:rowOff>0</xdr:rowOff>
    </xdr:from>
    <xdr:to>
      <xdr:col>3</xdr:col>
      <xdr:colOff>428624</xdr:colOff>
      <xdr:row>1</xdr:row>
      <xdr:rowOff>114300</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7049" y="0"/>
          <a:ext cx="752475" cy="1019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xdr:colOff>
      <xdr:row>16</xdr:row>
      <xdr:rowOff>9525</xdr:rowOff>
    </xdr:from>
    <xdr:to>
      <xdr:col>1</xdr:col>
      <xdr:colOff>1571623</xdr:colOff>
      <xdr:row>35</xdr:row>
      <xdr:rowOff>0</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119683</xdr:colOff>
      <xdr:row>0</xdr:row>
      <xdr:rowOff>0</xdr:rowOff>
    </xdr:from>
    <xdr:to>
      <xdr:col>3</xdr:col>
      <xdr:colOff>753718</xdr:colOff>
      <xdr:row>1</xdr:row>
      <xdr:rowOff>8283</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7987" y="0"/>
          <a:ext cx="634035" cy="8282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23812</xdr:colOff>
      <xdr:row>16</xdr:row>
      <xdr:rowOff>171449</xdr:rowOff>
    </xdr:from>
    <xdr:to>
      <xdr:col>4</xdr:col>
      <xdr:colOff>685800</xdr:colOff>
      <xdr:row>32</xdr:row>
      <xdr:rowOff>219074</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571501</xdr:colOff>
      <xdr:row>0</xdr:row>
      <xdr:rowOff>7145</xdr:rowOff>
    </xdr:from>
    <xdr:to>
      <xdr:col>3</xdr:col>
      <xdr:colOff>616967</xdr:colOff>
      <xdr:row>2</xdr:row>
      <xdr:rowOff>191980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6211" y="7145"/>
          <a:ext cx="667993" cy="8736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38097</xdr:colOff>
      <xdr:row>16</xdr:row>
      <xdr:rowOff>95249</xdr:rowOff>
    </xdr:from>
    <xdr:to>
      <xdr:col>4</xdr:col>
      <xdr:colOff>495299</xdr:colOff>
      <xdr:row>32</xdr:row>
      <xdr:rowOff>9524</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269875</xdr:colOff>
      <xdr:row>0</xdr:row>
      <xdr:rowOff>23018</xdr:rowOff>
    </xdr:from>
    <xdr:to>
      <xdr:col>3</xdr:col>
      <xdr:colOff>326327</xdr:colOff>
      <xdr:row>5</xdr:row>
      <xdr:rowOff>8659</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7102" y="23018"/>
          <a:ext cx="749180" cy="9294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
  <sheetViews>
    <sheetView topLeftCell="A25" zoomScale="78" zoomScaleNormal="78" workbookViewId="0">
      <selection activeCell="K34" sqref="K34"/>
    </sheetView>
  </sheetViews>
  <sheetFormatPr baseColWidth="10" defaultRowHeight="15" x14ac:dyDescent="0.25"/>
  <cols>
    <col min="1" max="1" width="5.5703125" customWidth="1"/>
    <col min="2" max="2" width="10.28515625" customWidth="1"/>
    <col min="3" max="3" width="16.85546875" customWidth="1"/>
    <col min="4" max="4" width="50.7109375" customWidth="1"/>
    <col min="5" max="5" width="26.7109375" customWidth="1"/>
  </cols>
  <sheetData>
    <row r="1" spans="1:14" ht="52.5" customHeight="1" x14ac:dyDescent="0.25">
      <c r="B1" s="129"/>
      <c r="C1" s="129"/>
      <c r="D1" s="130" t="s">
        <v>350</v>
      </c>
      <c r="E1" s="129"/>
      <c r="F1" s="129"/>
      <c r="G1" s="129"/>
      <c r="H1" s="129"/>
      <c r="I1" s="129"/>
      <c r="J1" s="129"/>
      <c r="K1" s="129"/>
      <c r="L1" s="129"/>
      <c r="M1" s="129"/>
      <c r="N1" s="129"/>
    </row>
    <row r="2" spans="1:14" s="82" customFormat="1" ht="56.25" customHeight="1" thickBot="1" x14ac:dyDescent="0.4">
      <c r="A2" s="128" t="s">
        <v>265</v>
      </c>
      <c r="B2" s="128"/>
      <c r="C2" s="128"/>
      <c r="D2" s="182" t="s">
        <v>266</v>
      </c>
      <c r="E2" s="182"/>
    </row>
    <row r="3" spans="1:14" ht="139.5" customHeight="1" thickBot="1" x14ac:dyDescent="0.3">
      <c r="A3" s="103">
        <v>1</v>
      </c>
      <c r="B3" s="125" t="s">
        <v>123</v>
      </c>
      <c r="C3" s="126" t="s">
        <v>21</v>
      </c>
      <c r="D3" s="78" t="s">
        <v>347</v>
      </c>
      <c r="E3" s="127" t="s">
        <v>264</v>
      </c>
    </row>
    <row r="4" spans="1:14" s="59" customFormat="1" ht="99" customHeight="1" thickBot="1" x14ac:dyDescent="0.3">
      <c r="A4" s="103">
        <v>2</v>
      </c>
      <c r="B4" s="123">
        <v>43205</v>
      </c>
      <c r="C4" s="124" t="s">
        <v>152</v>
      </c>
      <c r="D4" s="80" t="s">
        <v>348</v>
      </c>
      <c r="E4" s="124" t="s">
        <v>346</v>
      </c>
    </row>
    <row r="5" spans="1:14" ht="132.75" customHeight="1" thickBot="1" x14ac:dyDescent="0.3">
      <c r="A5" s="103">
        <v>3</v>
      </c>
      <c r="B5" s="125">
        <v>43221</v>
      </c>
      <c r="C5" s="124" t="s">
        <v>200</v>
      </c>
      <c r="D5" s="124" t="s">
        <v>263</v>
      </c>
      <c r="E5" s="81" t="s">
        <v>260</v>
      </c>
      <c r="G5" s="83"/>
    </row>
    <row r="6" spans="1:14" ht="11.25" hidden="1" customHeight="1" x14ac:dyDescent="0.25">
      <c r="A6" s="183">
        <v>4</v>
      </c>
      <c r="B6" s="184" t="s">
        <v>349</v>
      </c>
      <c r="C6" s="170" t="s">
        <v>203</v>
      </c>
      <c r="D6" s="170" t="s">
        <v>204</v>
      </c>
      <c r="E6" s="167" t="s">
        <v>267</v>
      </c>
    </row>
    <row r="7" spans="1:14" ht="41.25" hidden="1" customHeight="1" x14ac:dyDescent="0.25">
      <c r="A7" s="178"/>
      <c r="B7" s="168"/>
      <c r="C7" s="171"/>
      <c r="D7" s="171"/>
      <c r="E7" s="168"/>
    </row>
    <row r="8" spans="1:14" ht="169.5" customHeight="1" thickBot="1" x14ac:dyDescent="0.3">
      <c r="A8" s="179"/>
      <c r="B8" s="169"/>
      <c r="C8" s="172"/>
      <c r="D8" s="172"/>
      <c r="E8" s="169"/>
    </row>
    <row r="9" spans="1:14" ht="11.25" hidden="1" customHeight="1" thickBot="1" x14ac:dyDescent="0.3">
      <c r="A9" s="178">
        <v>5</v>
      </c>
      <c r="B9" s="185">
        <v>43246</v>
      </c>
      <c r="C9" s="181" t="s">
        <v>21</v>
      </c>
      <c r="D9" s="181" t="s">
        <v>245</v>
      </c>
      <c r="E9" s="164" t="s">
        <v>220</v>
      </c>
    </row>
    <row r="10" spans="1:14" ht="161.25" customHeight="1" thickBot="1" x14ac:dyDescent="0.3">
      <c r="A10" s="178"/>
      <c r="B10" s="185"/>
      <c r="C10" s="181"/>
      <c r="D10" s="181"/>
      <c r="E10" s="165"/>
    </row>
    <row r="11" spans="1:14" ht="20.25" hidden="1" customHeight="1" thickBot="1" x14ac:dyDescent="0.3">
      <c r="A11" s="178"/>
      <c r="B11" s="185"/>
      <c r="C11" s="181"/>
      <c r="D11" s="181"/>
      <c r="E11" s="165"/>
    </row>
    <row r="12" spans="1:14" ht="16.5" customHeight="1" thickBot="1" x14ac:dyDescent="0.3">
      <c r="A12" s="179"/>
      <c r="B12" s="185"/>
      <c r="C12" s="181"/>
      <c r="D12" s="181"/>
      <c r="E12" s="166"/>
    </row>
    <row r="13" spans="1:14" ht="22.5" customHeight="1" thickBot="1" x14ac:dyDescent="0.3">
      <c r="A13" s="178">
        <v>6</v>
      </c>
      <c r="B13" s="180" t="s">
        <v>323</v>
      </c>
      <c r="C13" s="181" t="s">
        <v>85</v>
      </c>
      <c r="D13" s="171" t="s">
        <v>307</v>
      </c>
      <c r="E13" s="170" t="s">
        <v>260</v>
      </c>
    </row>
    <row r="14" spans="1:14" ht="15.75" thickBot="1" x14ac:dyDescent="0.3">
      <c r="A14" s="178"/>
      <c r="B14" s="180"/>
      <c r="C14" s="181"/>
      <c r="D14" s="171"/>
      <c r="E14" s="171"/>
    </row>
    <row r="15" spans="1:14" ht="15.75" thickBot="1" x14ac:dyDescent="0.3">
      <c r="A15" s="178"/>
      <c r="B15" s="180"/>
      <c r="C15" s="181"/>
      <c r="D15" s="171"/>
      <c r="E15" s="170" t="s">
        <v>13</v>
      </c>
    </row>
    <row r="16" spans="1:14" ht="60.75" customHeight="1" thickBot="1" x14ac:dyDescent="0.3">
      <c r="A16" s="179"/>
      <c r="B16" s="180"/>
      <c r="C16" s="181"/>
      <c r="D16" s="172"/>
      <c r="E16" s="177"/>
    </row>
    <row r="17" spans="1:5" ht="196.5" customHeight="1" thickBot="1" x14ac:dyDescent="0.3">
      <c r="A17" s="103">
        <v>7</v>
      </c>
      <c r="B17" s="125">
        <v>43277</v>
      </c>
      <c r="C17" s="126" t="s">
        <v>21</v>
      </c>
      <c r="D17" s="124" t="s">
        <v>277</v>
      </c>
      <c r="E17" s="127" t="s">
        <v>324</v>
      </c>
    </row>
    <row r="18" spans="1:5" ht="2.25" hidden="1" customHeight="1" x14ac:dyDescent="0.25">
      <c r="A18" s="164">
        <v>8</v>
      </c>
      <c r="B18" s="174" t="s">
        <v>337</v>
      </c>
      <c r="C18" s="170" t="s">
        <v>85</v>
      </c>
      <c r="D18" s="170" t="s">
        <v>341</v>
      </c>
      <c r="E18" s="170" t="s">
        <v>202</v>
      </c>
    </row>
    <row r="19" spans="1:5" ht="29.25" hidden="1" customHeight="1" x14ac:dyDescent="0.25">
      <c r="A19" s="165"/>
      <c r="B19" s="175"/>
      <c r="C19" s="171"/>
      <c r="D19" s="171"/>
      <c r="E19" s="171"/>
    </row>
    <row r="20" spans="1:5" ht="200.25" customHeight="1" x14ac:dyDescent="0.25">
      <c r="A20" s="165"/>
      <c r="B20" s="175"/>
      <c r="C20" s="171"/>
      <c r="D20" s="171"/>
      <c r="E20" s="171"/>
    </row>
    <row r="21" spans="1:5" ht="2.25" customHeight="1" thickBot="1" x14ac:dyDescent="0.3">
      <c r="A21" s="166"/>
      <c r="B21" s="176"/>
      <c r="C21" s="172"/>
      <c r="D21" s="172"/>
      <c r="E21" s="172"/>
    </row>
    <row r="22" spans="1:5" ht="0.75" hidden="1" customHeight="1" x14ac:dyDescent="0.25">
      <c r="A22" s="164">
        <v>9</v>
      </c>
      <c r="B22" s="173" t="s">
        <v>330</v>
      </c>
      <c r="C22" s="164" t="s">
        <v>21</v>
      </c>
      <c r="D22" s="167" t="s">
        <v>329</v>
      </c>
      <c r="E22" s="164" t="s">
        <v>202</v>
      </c>
    </row>
    <row r="23" spans="1:5" ht="15" hidden="1" customHeight="1" x14ac:dyDescent="0.25">
      <c r="A23" s="165"/>
      <c r="B23" s="165"/>
      <c r="C23" s="165"/>
      <c r="D23" s="168"/>
      <c r="E23" s="165"/>
    </row>
    <row r="24" spans="1:5" ht="14.25" hidden="1" customHeight="1" x14ac:dyDescent="0.25">
      <c r="A24" s="165"/>
      <c r="B24" s="165"/>
      <c r="C24" s="165"/>
      <c r="D24" s="168"/>
      <c r="E24" s="165"/>
    </row>
    <row r="25" spans="1:5" ht="144" customHeight="1" thickBot="1" x14ac:dyDescent="0.3">
      <c r="A25" s="166"/>
      <c r="B25" s="166"/>
      <c r="C25" s="166"/>
      <c r="D25" s="169"/>
      <c r="E25" s="166"/>
    </row>
    <row r="26" spans="1:5" ht="27.75" customHeight="1" x14ac:dyDescent="0.25"/>
    <row r="27" spans="1:5" ht="75" customHeight="1" x14ac:dyDescent="0.25"/>
    <row r="28" spans="1:5" hidden="1" x14ac:dyDescent="0.25"/>
    <row r="29" spans="1:5" hidden="1" x14ac:dyDescent="0.25"/>
    <row r="30" spans="1:5" hidden="1" x14ac:dyDescent="0.25"/>
    <row r="31" spans="1:5" hidden="1" x14ac:dyDescent="0.25"/>
    <row r="32" spans="1:5" s="85" customFormat="1" ht="18.75" x14ac:dyDescent="0.3">
      <c r="A32" s="132" t="s">
        <v>269</v>
      </c>
      <c r="B32" s="132"/>
      <c r="C32" s="132"/>
      <c r="D32" s="131">
        <v>9</v>
      </c>
    </row>
    <row r="33" spans="1:6" ht="15" customHeight="1" x14ac:dyDescent="0.25">
      <c r="A33" s="161" t="s">
        <v>268</v>
      </c>
      <c r="B33" s="162"/>
      <c r="C33" s="163"/>
      <c r="D33" s="3">
        <v>7</v>
      </c>
    </row>
    <row r="34" spans="1:6" ht="15.75" customHeight="1" x14ac:dyDescent="0.25">
      <c r="A34" s="161" t="s">
        <v>12</v>
      </c>
      <c r="B34" s="162"/>
      <c r="C34" s="163"/>
      <c r="D34" s="3">
        <v>1</v>
      </c>
      <c r="F34" s="84"/>
    </row>
    <row r="35" spans="1:6" ht="15" customHeight="1" x14ac:dyDescent="0.25">
      <c r="A35" s="161" t="s">
        <v>13</v>
      </c>
      <c r="B35" s="162"/>
      <c r="C35" s="163"/>
      <c r="D35" s="3">
        <v>3</v>
      </c>
    </row>
    <row r="36" spans="1:6" ht="15" customHeight="1" x14ac:dyDescent="0.25">
      <c r="A36" s="161" t="s">
        <v>220</v>
      </c>
      <c r="B36" s="162"/>
      <c r="C36" s="163"/>
      <c r="D36" s="3">
        <v>2</v>
      </c>
    </row>
  </sheetData>
  <mergeCells count="31">
    <mergeCell ref="E9:E12"/>
    <mergeCell ref="D2:E2"/>
    <mergeCell ref="E6:E8"/>
    <mergeCell ref="A6:A8"/>
    <mergeCell ref="B6:B8"/>
    <mergeCell ref="C6:C8"/>
    <mergeCell ref="B9:B12"/>
    <mergeCell ref="C9:C12"/>
    <mergeCell ref="D9:D12"/>
    <mergeCell ref="A9:A12"/>
    <mergeCell ref="D6:D8"/>
    <mergeCell ref="E13:E14"/>
    <mergeCell ref="E15:E16"/>
    <mergeCell ref="A13:A16"/>
    <mergeCell ref="B13:B16"/>
    <mergeCell ref="C13:C16"/>
    <mergeCell ref="D13:D16"/>
    <mergeCell ref="D22:D25"/>
    <mergeCell ref="E22:E25"/>
    <mergeCell ref="E18:E21"/>
    <mergeCell ref="A18:A21"/>
    <mergeCell ref="B22:B25"/>
    <mergeCell ref="C22:C25"/>
    <mergeCell ref="B18:B21"/>
    <mergeCell ref="C18:C21"/>
    <mergeCell ref="D18:D21"/>
    <mergeCell ref="A34:C34"/>
    <mergeCell ref="A33:C33"/>
    <mergeCell ref="A35:C35"/>
    <mergeCell ref="A36:C36"/>
    <mergeCell ref="A22:A25"/>
  </mergeCells>
  <printOptions horizontalCentered="1"/>
  <pageMargins left="0.56000000000000005" right="0.70866141732283472" top="0.17" bottom="0.17" header="0.17" footer="0.17"/>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41"/>
  <sheetViews>
    <sheetView workbookViewId="0">
      <selection activeCell="C7" sqref="C7"/>
    </sheetView>
  </sheetViews>
  <sheetFormatPr baseColWidth="10" defaultRowHeight="15" x14ac:dyDescent="0.25"/>
  <cols>
    <col min="1" max="1" width="16.140625" customWidth="1"/>
    <col min="2" max="2" width="29.5703125" customWidth="1"/>
    <col min="3" max="3" width="35.42578125" customWidth="1"/>
  </cols>
  <sheetData>
    <row r="1" spans="1:4" ht="18.75" x14ac:dyDescent="0.3">
      <c r="A1" s="209" t="s">
        <v>6</v>
      </c>
      <c r="B1" s="209"/>
      <c r="C1" s="209"/>
    </row>
    <row r="2" spans="1:4" ht="18.75" x14ac:dyDescent="0.3">
      <c r="A2" s="209" t="s">
        <v>7</v>
      </c>
      <c r="B2" s="209"/>
      <c r="C2" s="209"/>
    </row>
    <row r="4" spans="1:4" x14ac:dyDescent="0.25">
      <c r="A4" s="210" t="s">
        <v>8</v>
      </c>
      <c r="B4" s="210"/>
      <c r="C4" s="210"/>
    </row>
    <row r="5" spans="1:4" x14ac:dyDescent="0.25">
      <c r="C5" s="278" t="s">
        <v>147</v>
      </c>
      <c r="D5" s="278"/>
    </row>
    <row r="7" spans="1:4" x14ac:dyDescent="0.25">
      <c r="A7" s="33" t="s">
        <v>129</v>
      </c>
      <c r="C7" s="58">
        <v>14</v>
      </c>
    </row>
    <row r="8" spans="1:4" x14ac:dyDescent="0.25">
      <c r="A8" s="45" t="s">
        <v>130</v>
      </c>
    </row>
    <row r="9" spans="1:4" x14ac:dyDescent="0.25">
      <c r="A9" s="161" t="s">
        <v>10</v>
      </c>
      <c r="B9" s="163"/>
      <c r="C9" s="3">
        <v>6</v>
      </c>
    </row>
    <row r="10" spans="1:4" x14ac:dyDescent="0.25">
      <c r="A10" s="161" t="s">
        <v>11</v>
      </c>
      <c r="B10" s="163"/>
      <c r="C10" s="3">
        <v>0</v>
      </c>
    </row>
    <row r="11" spans="1:4" x14ac:dyDescent="0.25">
      <c r="A11" s="161" t="s">
        <v>12</v>
      </c>
      <c r="B11" s="163"/>
      <c r="C11" s="3">
        <v>4</v>
      </c>
    </row>
    <row r="12" spans="1:4" x14ac:dyDescent="0.25">
      <c r="A12" s="161" t="s">
        <v>124</v>
      </c>
      <c r="B12" s="163"/>
      <c r="C12" s="3">
        <v>1</v>
      </c>
    </row>
    <row r="13" spans="1:4" x14ac:dyDescent="0.25">
      <c r="A13" s="161" t="s">
        <v>125</v>
      </c>
      <c r="B13" s="163"/>
      <c r="C13" s="3">
        <v>3</v>
      </c>
    </row>
    <row r="14" spans="1:4" x14ac:dyDescent="0.25">
      <c r="A14" s="161" t="s">
        <v>126</v>
      </c>
      <c r="B14" s="163"/>
      <c r="C14" s="3">
        <v>0</v>
      </c>
    </row>
    <row r="15" spans="1:4" x14ac:dyDescent="0.25">
      <c r="A15" s="161" t="s">
        <v>127</v>
      </c>
      <c r="B15" s="163"/>
      <c r="C15" s="3">
        <f>2+4</f>
        <v>6</v>
      </c>
    </row>
    <row r="16" spans="1:4" x14ac:dyDescent="0.25">
      <c r="A16" s="161" t="s">
        <v>128</v>
      </c>
      <c r="B16" s="163"/>
      <c r="C16" s="3">
        <v>0</v>
      </c>
    </row>
    <row r="33" spans="1:4" ht="15.75" thickBot="1" x14ac:dyDescent="0.3">
      <c r="A33" s="20" t="s">
        <v>35</v>
      </c>
      <c r="B33" s="21"/>
      <c r="C33" s="21"/>
    </row>
    <row r="34" spans="1:4" ht="32.25" customHeight="1" x14ac:dyDescent="0.25">
      <c r="A34" s="265" t="s">
        <v>136</v>
      </c>
      <c r="B34" s="266"/>
      <c r="C34" s="266"/>
      <c r="D34" s="267"/>
    </row>
    <row r="35" spans="1:4" ht="33.75" customHeight="1" x14ac:dyDescent="0.25">
      <c r="A35" s="259" t="s">
        <v>137</v>
      </c>
      <c r="B35" s="260"/>
      <c r="C35" s="260"/>
      <c r="D35" s="261"/>
    </row>
    <row r="36" spans="1:4" ht="32.25" customHeight="1" x14ac:dyDescent="0.25">
      <c r="A36" s="259" t="s">
        <v>138</v>
      </c>
      <c r="B36" s="260"/>
      <c r="C36" s="260"/>
      <c r="D36" s="261"/>
    </row>
    <row r="37" spans="1:4" ht="27" customHeight="1" x14ac:dyDescent="0.25">
      <c r="A37" s="259" t="s">
        <v>139</v>
      </c>
      <c r="B37" s="260"/>
      <c r="C37" s="260"/>
      <c r="D37" s="261"/>
    </row>
    <row r="38" spans="1:4" ht="38.25" customHeight="1" x14ac:dyDescent="0.25">
      <c r="A38" s="259" t="s">
        <v>140</v>
      </c>
      <c r="B38" s="260"/>
      <c r="C38" s="260"/>
      <c r="D38" s="261"/>
    </row>
    <row r="39" spans="1:4" ht="35.25" customHeight="1" x14ac:dyDescent="0.25">
      <c r="A39" s="259" t="s">
        <v>141</v>
      </c>
      <c r="B39" s="260"/>
      <c r="C39" s="260"/>
      <c r="D39" s="261"/>
    </row>
    <row r="40" spans="1:4" ht="24.75" customHeight="1" x14ac:dyDescent="0.25">
      <c r="A40" s="259" t="s">
        <v>143</v>
      </c>
      <c r="B40" s="260"/>
      <c r="C40" s="260"/>
      <c r="D40" s="261"/>
    </row>
    <row r="41" spans="1:4" ht="35.25" customHeight="1" thickBot="1" x14ac:dyDescent="0.3">
      <c r="A41" s="262" t="s">
        <v>142</v>
      </c>
      <c r="B41" s="263"/>
      <c r="C41" s="263"/>
      <c r="D41" s="264"/>
    </row>
  </sheetData>
  <mergeCells count="20">
    <mergeCell ref="A13:B13"/>
    <mergeCell ref="A14:B14"/>
    <mergeCell ref="A15:B15"/>
    <mergeCell ref="A16:B16"/>
    <mergeCell ref="A4:C4"/>
    <mergeCell ref="A2:C2"/>
    <mergeCell ref="A1:C1"/>
    <mergeCell ref="A41:D41"/>
    <mergeCell ref="C5:D5"/>
    <mergeCell ref="A34:D34"/>
    <mergeCell ref="A35:D35"/>
    <mergeCell ref="A36:D36"/>
    <mergeCell ref="A37:D37"/>
    <mergeCell ref="A38:D38"/>
    <mergeCell ref="A39:D39"/>
    <mergeCell ref="A40:D40"/>
    <mergeCell ref="A9:B9"/>
    <mergeCell ref="A10:B10"/>
    <mergeCell ref="A11:B11"/>
    <mergeCell ref="A12:B12"/>
  </mergeCells>
  <pageMargins left="0.36" right="0.38" top="0.75" bottom="0.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5:G89"/>
  <sheetViews>
    <sheetView topLeftCell="A60" workbookViewId="0">
      <selection activeCell="B74" sqref="B74:G77"/>
    </sheetView>
  </sheetViews>
  <sheetFormatPr baseColWidth="10" defaultRowHeight="15.75" x14ac:dyDescent="0.25"/>
  <cols>
    <col min="1" max="1" width="3.140625" customWidth="1"/>
    <col min="2" max="2" width="9.7109375" style="7" customWidth="1"/>
    <col min="3" max="3" width="16.140625" style="7" customWidth="1"/>
    <col min="4" max="4" width="8.5703125" style="7" customWidth="1"/>
    <col min="5" max="5" width="12" style="7" customWidth="1"/>
    <col min="6" max="6" width="35.42578125" style="7" customWidth="1"/>
    <col min="7" max="7" width="14.28515625" style="7" customWidth="1"/>
  </cols>
  <sheetData>
    <row r="5" spans="1:7" x14ac:dyDescent="0.25">
      <c r="B5" s="68"/>
      <c r="C5" s="68"/>
      <c r="D5" s="68"/>
      <c r="E5" s="68"/>
      <c r="F5" s="68"/>
      <c r="G5" s="68"/>
    </row>
    <row r="6" spans="1:7" ht="45" customHeight="1" x14ac:dyDescent="0.25">
      <c r="B6" s="252" t="s">
        <v>115</v>
      </c>
      <c r="C6" s="252"/>
      <c r="D6" s="252"/>
      <c r="E6" s="252"/>
      <c r="F6" s="252"/>
      <c r="G6" s="252"/>
    </row>
    <row r="7" spans="1:7" ht="16.5" thickBot="1" x14ac:dyDescent="0.3">
      <c r="A7" s="33" t="s">
        <v>191</v>
      </c>
      <c r="B7" s="37"/>
      <c r="C7" s="37"/>
      <c r="D7" s="37"/>
      <c r="E7" s="37"/>
      <c r="F7" s="9"/>
      <c r="G7" s="69" t="s">
        <v>192</v>
      </c>
    </row>
    <row r="8" spans="1:7" ht="24.75" thickBot="1" x14ac:dyDescent="0.3">
      <c r="A8" s="290" t="s">
        <v>1</v>
      </c>
      <c r="B8" s="291"/>
      <c r="C8" s="39" t="s">
        <v>0</v>
      </c>
      <c r="D8" s="70" t="s">
        <v>73</v>
      </c>
      <c r="E8" s="41" t="s">
        <v>2</v>
      </c>
      <c r="F8" s="42" t="s">
        <v>193</v>
      </c>
      <c r="G8" s="71" t="s">
        <v>67</v>
      </c>
    </row>
    <row r="9" spans="1:7" ht="48.75" customHeight="1" x14ac:dyDescent="0.25">
      <c r="A9" s="283">
        <v>1</v>
      </c>
      <c r="B9" s="286">
        <v>43223</v>
      </c>
      <c r="C9" s="279" t="s">
        <v>194</v>
      </c>
      <c r="D9" s="279" t="s">
        <v>195</v>
      </c>
      <c r="E9" s="279" t="s">
        <v>21</v>
      </c>
      <c r="F9" s="279" t="s">
        <v>196</v>
      </c>
      <c r="G9" s="65" t="s">
        <v>197</v>
      </c>
    </row>
    <row r="10" spans="1:7" ht="48.75" customHeight="1" x14ac:dyDescent="0.25">
      <c r="A10" s="283"/>
      <c r="B10" s="286"/>
      <c r="C10" s="280"/>
      <c r="D10" s="280"/>
      <c r="E10" s="280"/>
      <c r="F10" s="280"/>
      <c r="G10" s="66"/>
    </row>
    <row r="11" spans="1:7" ht="41.25" customHeight="1" x14ac:dyDescent="0.25">
      <c r="A11" s="283"/>
      <c r="B11" s="286"/>
      <c r="C11" s="280"/>
      <c r="D11" s="280"/>
      <c r="E11" s="280"/>
      <c r="F11" s="280"/>
      <c r="G11" s="66"/>
    </row>
    <row r="12" spans="1:7" ht="36" customHeight="1" thickBot="1" x14ac:dyDescent="0.3">
      <c r="A12" s="284"/>
      <c r="B12" s="287"/>
      <c r="C12" s="281"/>
      <c r="D12" s="281"/>
      <c r="E12" s="281"/>
      <c r="F12" s="281"/>
      <c r="G12" s="67"/>
    </row>
    <row r="13" spans="1:7" ht="35.25" customHeight="1" x14ac:dyDescent="0.25">
      <c r="A13" s="283">
        <v>2</v>
      </c>
      <c r="B13" s="286">
        <v>43221</v>
      </c>
      <c r="C13" s="280" t="s">
        <v>198</v>
      </c>
      <c r="D13" s="280" t="s">
        <v>199</v>
      </c>
      <c r="E13" s="280" t="s">
        <v>200</v>
      </c>
      <c r="F13" s="280" t="s">
        <v>201</v>
      </c>
      <c r="G13" s="66" t="s">
        <v>202</v>
      </c>
    </row>
    <row r="14" spans="1:7" ht="35.25" customHeight="1" x14ac:dyDescent="0.25">
      <c r="A14" s="283"/>
      <c r="B14" s="286"/>
      <c r="C14" s="280"/>
      <c r="D14" s="280"/>
      <c r="E14" s="280"/>
      <c r="F14" s="280"/>
      <c r="G14" s="66"/>
    </row>
    <row r="15" spans="1:7" ht="35.25" customHeight="1" x14ac:dyDescent="0.25">
      <c r="A15" s="283"/>
      <c r="B15" s="286"/>
      <c r="C15" s="280"/>
      <c r="D15" s="280"/>
      <c r="E15" s="280"/>
      <c r="F15" s="280"/>
      <c r="G15" s="66"/>
    </row>
    <row r="16" spans="1:7" ht="35.25" customHeight="1" thickBot="1" x14ac:dyDescent="0.3">
      <c r="A16" s="284"/>
      <c r="B16" s="287"/>
      <c r="C16" s="281"/>
      <c r="D16" s="281"/>
      <c r="E16" s="281"/>
      <c r="F16" s="281"/>
      <c r="G16" s="67"/>
    </row>
    <row r="17" spans="1:7" ht="62.25" customHeight="1" x14ac:dyDescent="0.25">
      <c r="A17" s="282">
        <v>3</v>
      </c>
      <c r="B17" s="285">
        <v>43226</v>
      </c>
      <c r="C17" s="279" t="s">
        <v>198</v>
      </c>
      <c r="D17" s="279" t="s">
        <v>199</v>
      </c>
      <c r="E17" s="279" t="s">
        <v>203</v>
      </c>
      <c r="F17" s="279" t="s">
        <v>204</v>
      </c>
      <c r="G17" s="65" t="s">
        <v>202</v>
      </c>
    </row>
    <row r="18" spans="1:7" ht="62.25" customHeight="1" x14ac:dyDescent="0.25">
      <c r="A18" s="283"/>
      <c r="B18" s="286"/>
      <c r="C18" s="280"/>
      <c r="D18" s="280"/>
      <c r="E18" s="280"/>
      <c r="F18" s="280"/>
      <c r="G18" s="66" t="s">
        <v>13</v>
      </c>
    </row>
    <row r="19" spans="1:7" ht="28.5" customHeight="1" thickBot="1" x14ac:dyDescent="0.3">
      <c r="A19" s="284"/>
      <c r="B19" s="287"/>
      <c r="C19" s="281"/>
      <c r="D19" s="281"/>
      <c r="E19" s="281"/>
      <c r="F19" s="281"/>
      <c r="G19" s="72"/>
    </row>
    <row r="20" spans="1:7" ht="53.25" customHeight="1" x14ac:dyDescent="0.25">
      <c r="A20" s="282">
        <v>4</v>
      </c>
      <c r="B20" s="285">
        <v>43228</v>
      </c>
      <c r="C20" s="279" t="s">
        <v>205</v>
      </c>
      <c r="D20" s="279" t="s">
        <v>206</v>
      </c>
      <c r="E20" s="279" t="s">
        <v>207</v>
      </c>
      <c r="F20" s="279" t="s">
        <v>208</v>
      </c>
      <c r="G20" s="65" t="s">
        <v>5</v>
      </c>
    </row>
    <row r="21" spans="1:7" ht="53.25" customHeight="1" x14ac:dyDescent="0.25">
      <c r="A21" s="283"/>
      <c r="B21" s="286"/>
      <c r="C21" s="280"/>
      <c r="D21" s="288"/>
      <c r="E21" s="280"/>
      <c r="F21" s="280"/>
      <c r="G21" s="66" t="s">
        <v>209</v>
      </c>
    </row>
    <row r="22" spans="1:7" ht="53.25" customHeight="1" x14ac:dyDescent="0.25">
      <c r="A22" s="283"/>
      <c r="B22" s="286"/>
      <c r="C22" s="280"/>
      <c r="D22" s="288"/>
      <c r="E22" s="280"/>
      <c r="F22" s="280"/>
      <c r="G22" s="73"/>
    </row>
    <row r="23" spans="1:7" ht="21.75" customHeight="1" thickBot="1" x14ac:dyDescent="0.3">
      <c r="A23" s="284"/>
      <c r="B23" s="287"/>
      <c r="C23" s="281"/>
      <c r="D23" s="289"/>
      <c r="E23" s="281"/>
      <c r="F23" s="281"/>
      <c r="G23" s="72"/>
    </row>
    <row r="24" spans="1:7" ht="59.25" customHeight="1" x14ac:dyDescent="0.25">
      <c r="A24" s="282">
        <v>5</v>
      </c>
      <c r="B24" s="285">
        <v>43229</v>
      </c>
      <c r="C24" s="279" t="s">
        <v>210</v>
      </c>
      <c r="D24" s="279" t="s">
        <v>211</v>
      </c>
      <c r="E24" s="279" t="s">
        <v>212</v>
      </c>
      <c r="F24" s="279" t="s">
        <v>213</v>
      </c>
      <c r="G24" s="65" t="s">
        <v>197</v>
      </c>
    </row>
    <row r="25" spans="1:7" ht="22.5" customHeight="1" x14ac:dyDescent="0.25">
      <c r="A25" s="283"/>
      <c r="B25" s="286"/>
      <c r="C25" s="280"/>
      <c r="D25" s="288"/>
      <c r="E25" s="280"/>
      <c r="F25" s="280"/>
      <c r="G25" s="66"/>
    </row>
    <row r="26" spans="1:7" ht="18" customHeight="1" x14ac:dyDescent="0.25">
      <c r="A26" s="283"/>
      <c r="B26" s="286"/>
      <c r="C26" s="280"/>
      <c r="D26" s="288"/>
      <c r="E26" s="280"/>
      <c r="F26" s="280"/>
      <c r="G26" s="73"/>
    </row>
    <row r="27" spans="1:7" ht="51.75" customHeight="1" thickBot="1" x14ac:dyDescent="0.3">
      <c r="A27" s="284"/>
      <c r="B27" s="287"/>
      <c r="C27" s="281"/>
      <c r="D27" s="289"/>
      <c r="E27" s="281"/>
      <c r="F27" s="281"/>
      <c r="G27" s="72"/>
    </row>
    <row r="28" spans="1:7" ht="61.5" customHeight="1" x14ac:dyDescent="0.25">
      <c r="A28" s="283">
        <v>6</v>
      </c>
      <c r="B28" s="286">
        <v>43231</v>
      </c>
      <c r="C28" s="279" t="s">
        <v>214</v>
      </c>
      <c r="D28" s="279" t="s">
        <v>95</v>
      </c>
      <c r="E28" s="279" t="s">
        <v>18</v>
      </c>
      <c r="F28" s="279" t="s">
        <v>215</v>
      </c>
      <c r="G28" s="65" t="s">
        <v>5</v>
      </c>
    </row>
    <row r="29" spans="1:7" ht="61.5" customHeight="1" x14ac:dyDescent="0.25">
      <c r="A29" s="283"/>
      <c r="B29" s="286"/>
      <c r="C29" s="280"/>
      <c r="D29" s="280"/>
      <c r="E29" s="280"/>
      <c r="F29" s="280"/>
      <c r="G29" s="66"/>
    </row>
    <row r="30" spans="1:7" ht="52.5" customHeight="1" x14ac:dyDescent="0.25">
      <c r="A30" s="283"/>
      <c r="B30" s="286"/>
      <c r="C30" s="280"/>
      <c r="D30" s="280"/>
      <c r="E30" s="280"/>
      <c r="F30" s="280"/>
      <c r="G30" s="66"/>
    </row>
    <row r="31" spans="1:7" ht="38.25" customHeight="1" thickBot="1" x14ac:dyDescent="0.3">
      <c r="A31" s="284"/>
      <c r="B31" s="287"/>
      <c r="C31" s="281"/>
      <c r="D31" s="281"/>
      <c r="E31" s="281"/>
      <c r="F31" s="281"/>
      <c r="G31" s="67"/>
    </row>
    <row r="32" spans="1:7" ht="65.25" customHeight="1" x14ac:dyDescent="0.25">
      <c r="A32" s="282">
        <v>7</v>
      </c>
      <c r="B32" s="285">
        <v>43231</v>
      </c>
      <c r="C32" s="279" t="s">
        <v>216</v>
      </c>
      <c r="D32" s="279" t="s">
        <v>217</v>
      </c>
      <c r="E32" s="279" t="s">
        <v>218</v>
      </c>
      <c r="F32" s="279" t="s">
        <v>219</v>
      </c>
      <c r="G32" s="65" t="s">
        <v>220</v>
      </c>
    </row>
    <row r="33" spans="1:7" ht="65.25" customHeight="1" x14ac:dyDescent="0.25">
      <c r="A33" s="283"/>
      <c r="B33" s="286"/>
      <c r="C33" s="280"/>
      <c r="D33" s="280"/>
      <c r="E33" s="280"/>
      <c r="F33" s="280"/>
      <c r="G33" s="66"/>
    </row>
    <row r="34" spans="1:7" ht="62.25" customHeight="1" thickBot="1" x14ac:dyDescent="0.3">
      <c r="A34" s="283"/>
      <c r="B34" s="286"/>
      <c r="C34" s="280"/>
      <c r="D34" s="280"/>
      <c r="E34" s="280"/>
      <c r="F34" s="280"/>
      <c r="G34" s="66"/>
    </row>
    <row r="35" spans="1:7" ht="65.25" hidden="1" customHeight="1" thickBot="1" x14ac:dyDescent="0.3">
      <c r="A35" s="284"/>
      <c r="B35" s="287"/>
      <c r="C35" s="281"/>
      <c r="D35" s="281"/>
      <c r="E35" s="281"/>
      <c r="F35" s="281"/>
      <c r="G35" s="67"/>
    </row>
    <row r="36" spans="1:7" ht="57.75" customHeight="1" x14ac:dyDescent="0.25">
      <c r="A36" s="282">
        <v>8</v>
      </c>
      <c r="B36" s="285">
        <v>43232</v>
      </c>
      <c r="C36" s="279" t="s">
        <v>221</v>
      </c>
      <c r="D36" s="279" t="s">
        <v>222</v>
      </c>
      <c r="E36" s="279" t="s">
        <v>21</v>
      </c>
      <c r="F36" s="279" t="s">
        <v>223</v>
      </c>
      <c r="G36" s="65" t="s">
        <v>13</v>
      </c>
    </row>
    <row r="37" spans="1:7" ht="57.75" customHeight="1" x14ac:dyDescent="0.25">
      <c r="A37" s="283"/>
      <c r="B37" s="286"/>
      <c r="C37" s="280"/>
      <c r="D37" s="280"/>
      <c r="E37" s="280"/>
      <c r="F37" s="280"/>
      <c r="G37" s="66" t="s">
        <v>224</v>
      </c>
    </row>
    <row r="38" spans="1:7" ht="57.75" customHeight="1" x14ac:dyDescent="0.25">
      <c r="A38" s="283"/>
      <c r="B38" s="286"/>
      <c r="C38" s="280"/>
      <c r="D38" s="280"/>
      <c r="E38" s="280"/>
      <c r="F38" s="280"/>
      <c r="G38" s="66"/>
    </row>
    <row r="39" spans="1:7" ht="16.5" customHeight="1" thickBot="1" x14ac:dyDescent="0.3">
      <c r="A39" s="284"/>
      <c r="B39" s="287"/>
      <c r="C39" s="281"/>
      <c r="D39" s="281"/>
      <c r="E39" s="281"/>
      <c r="F39" s="281"/>
      <c r="G39" s="67"/>
    </row>
    <row r="40" spans="1:7" ht="35.25" customHeight="1" x14ac:dyDescent="0.25">
      <c r="A40" s="282">
        <v>9</v>
      </c>
      <c r="B40" s="285">
        <v>43233</v>
      </c>
      <c r="C40" s="279" t="s">
        <v>225</v>
      </c>
      <c r="D40" s="279" t="s">
        <v>226</v>
      </c>
      <c r="E40" s="279" t="s">
        <v>227</v>
      </c>
      <c r="F40" s="279" t="s">
        <v>228</v>
      </c>
      <c r="G40" s="65" t="s">
        <v>229</v>
      </c>
    </row>
    <row r="41" spans="1:7" ht="29.25" customHeight="1" x14ac:dyDescent="0.25">
      <c r="A41" s="283"/>
      <c r="B41" s="286"/>
      <c r="C41" s="280"/>
      <c r="D41" s="280"/>
      <c r="E41" s="280"/>
      <c r="F41" s="280"/>
      <c r="G41" s="66"/>
    </row>
    <row r="42" spans="1:7" ht="71.25" customHeight="1" x14ac:dyDescent="0.25">
      <c r="A42" s="283"/>
      <c r="B42" s="286"/>
      <c r="C42" s="280"/>
      <c r="D42" s="280"/>
      <c r="E42" s="280"/>
      <c r="F42" s="280"/>
      <c r="G42" s="66"/>
    </row>
    <row r="43" spans="1:7" ht="71.25" customHeight="1" thickBot="1" x14ac:dyDescent="0.3">
      <c r="A43" s="284"/>
      <c r="B43" s="287"/>
      <c r="C43" s="281"/>
      <c r="D43" s="281"/>
      <c r="E43" s="281"/>
      <c r="F43" s="281"/>
      <c r="G43" s="67"/>
    </row>
    <row r="44" spans="1:7" ht="78" customHeight="1" x14ac:dyDescent="0.25">
      <c r="A44" s="282">
        <v>10</v>
      </c>
      <c r="B44" s="285">
        <v>43234</v>
      </c>
      <c r="C44" s="285" t="s">
        <v>230</v>
      </c>
      <c r="D44" s="285" t="s">
        <v>148</v>
      </c>
      <c r="E44" s="285" t="s">
        <v>203</v>
      </c>
      <c r="F44" s="285" t="s">
        <v>231</v>
      </c>
      <c r="G44" s="65" t="s">
        <v>220</v>
      </c>
    </row>
    <row r="45" spans="1:7" ht="118.5" customHeight="1" thickBot="1" x14ac:dyDescent="0.3">
      <c r="A45" s="284"/>
      <c r="B45" s="286"/>
      <c r="C45" s="286"/>
      <c r="D45" s="286"/>
      <c r="E45" s="286"/>
      <c r="F45" s="286"/>
      <c r="G45" s="66"/>
    </row>
    <row r="46" spans="1:7" ht="17.25" customHeight="1" x14ac:dyDescent="0.25">
      <c r="A46" s="282">
        <v>11</v>
      </c>
      <c r="B46" s="285">
        <v>43235</v>
      </c>
      <c r="C46" s="279" t="s">
        <v>225</v>
      </c>
      <c r="D46" s="279" t="s">
        <v>226</v>
      </c>
      <c r="E46" s="279" t="s">
        <v>21</v>
      </c>
      <c r="F46" s="279" t="s">
        <v>232</v>
      </c>
      <c r="G46" s="65" t="s">
        <v>229</v>
      </c>
    </row>
    <row r="47" spans="1:7" ht="39" customHeight="1" x14ac:dyDescent="0.25">
      <c r="A47" s="283"/>
      <c r="B47" s="286"/>
      <c r="C47" s="280"/>
      <c r="D47" s="280"/>
      <c r="E47" s="280"/>
      <c r="F47" s="280"/>
      <c r="G47" s="66"/>
    </row>
    <row r="48" spans="1:7" ht="63" customHeight="1" x14ac:dyDescent="0.25">
      <c r="A48" s="283"/>
      <c r="B48" s="286"/>
      <c r="C48" s="280"/>
      <c r="D48" s="280"/>
      <c r="E48" s="280"/>
      <c r="F48" s="280"/>
      <c r="G48" s="66"/>
    </row>
    <row r="49" spans="1:7" ht="63" customHeight="1" thickBot="1" x14ac:dyDescent="0.3">
      <c r="A49" s="284"/>
      <c r="B49" s="287"/>
      <c r="C49" s="281"/>
      <c r="D49" s="281"/>
      <c r="E49" s="281"/>
      <c r="F49" s="281"/>
      <c r="G49" s="67"/>
    </row>
    <row r="50" spans="1:7" ht="24.75" customHeight="1" x14ac:dyDescent="0.25">
      <c r="A50" s="283">
        <v>12</v>
      </c>
      <c r="B50" s="286">
        <v>43235</v>
      </c>
      <c r="C50" s="279" t="s">
        <v>233</v>
      </c>
      <c r="D50" s="279" t="s">
        <v>234</v>
      </c>
      <c r="E50" s="279" t="s">
        <v>235</v>
      </c>
      <c r="F50" s="279" t="s">
        <v>236</v>
      </c>
      <c r="G50" s="65" t="s">
        <v>197</v>
      </c>
    </row>
    <row r="51" spans="1:7" ht="47.25" customHeight="1" x14ac:dyDescent="0.25">
      <c r="A51" s="283"/>
      <c r="B51" s="286"/>
      <c r="C51" s="280"/>
      <c r="D51" s="280"/>
      <c r="E51" s="280"/>
      <c r="F51" s="280"/>
      <c r="G51" s="66"/>
    </row>
    <row r="52" spans="1:7" ht="39.75" customHeight="1" x14ac:dyDescent="0.25">
      <c r="A52" s="283"/>
      <c r="B52" s="286"/>
      <c r="C52" s="280"/>
      <c r="D52" s="280"/>
      <c r="E52" s="280"/>
      <c r="F52" s="280"/>
      <c r="G52" s="66"/>
    </row>
    <row r="53" spans="1:7" ht="63" customHeight="1" thickBot="1" x14ac:dyDescent="0.3">
      <c r="A53" s="284"/>
      <c r="B53" s="287"/>
      <c r="C53" s="281"/>
      <c r="D53" s="281"/>
      <c r="E53" s="281"/>
      <c r="F53" s="281"/>
      <c r="G53" s="67"/>
    </row>
    <row r="54" spans="1:7" ht="31.5" customHeight="1" x14ac:dyDescent="0.25">
      <c r="A54" s="283">
        <v>13</v>
      </c>
      <c r="B54" s="285">
        <v>43236</v>
      </c>
      <c r="C54" s="279" t="s">
        <v>225</v>
      </c>
      <c r="D54" s="279" t="s">
        <v>226</v>
      </c>
      <c r="E54" s="279" t="s">
        <v>68</v>
      </c>
      <c r="F54" s="279" t="s">
        <v>237</v>
      </c>
      <c r="G54" s="65" t="s">
        <v>229</v>
      </c>
    </row>
    <row r="55" spans="1:7" ht="26.25" customHeight="1" x14ac:dyDescent="0.25">
      <c r="A55" s="283"/>
      <c r="B55" s="286"/>
      <c r="C55" s="280"/>
      <c r="D55" s="280"/>
      <c r="E55" s="280"/>
      <c r="F55" s="280"/>
      <c r="G55" s="66"/>
    </row>
    <row r="56" spans="1:7" ht="28.5" customHeight="1" x14ac:dyDescent="0.25">
      <c r="A56" s="283"/>
      <c r="B56" s="286"/>
      <c r="C56" s="280"/>
      <c r="D56" s="280"/>
      <c r="E56" s="280"/>
      <c r="F56" s="280"/>
      <c r="G56" s="66"/>
    </row>
    <row r="57" spans="1:7" ht="63" customHeight="1" thickBot="1" x14ac:dyDescent="0.3">
      <c r="A57" s="284"/>
      <c r="B57" s="287"/>
      <c r="C57" s="281"/>
      <c r="D57" s="281"/>
      <c r="E57" s="281"/>
      <c r="F57" s="281"/>
      <c r="G57" s="67"/>
    </row>
    <row r="58" spans="1:7" ht="29.25" customHeight="1" x14ac:dyDescent="0.25">
      <c r="A58" s="283">
        <v>14</v>
      </c>
      <c r="B58" s="285">
        <v>43236</v>
      </c>
      <c r="C58" s="279" t="s">
        <v>225</v>
      </c>
      <c r="D58" s="279" t="s">
        <v>226</v>
      </c>
      <c r="E58" s="279" t="s">
        <v>200</v>
      </c>
      <c r="F58" s="279" t="s">
        <v>238</v>
      </c>
      <c r="G58" s="65" t="s">
        <v>229</v>
      </c>
    </row>
    <row r="59" spans="1:7" ht="24" customHeight="1" x14ac:dyDescent="0.25">
      <c r="A59" s="283"/>
      <c r="B59" s="286"/>
      <c r="C59" s="280"/>
      <c r="D59" s="280"/>
      <c r="E59" s="280"/>
      <c r="F59" s="280"/>
      <c r="G59" s="66"/>
    </row>
    <row r="60" spans="1:7" ht="20.25" customHeight="1" x14ac:dyDescent="0.25">
      <c r="A60" s="283"/>
      <c r="B60" s="286"/>
      <c r="C60" s="280"/>
      <c r="D60" s="280"/>
      <c r="E60" s="280"/>
      <c r="F60" s="280"/>
      <c r="G60" s="66"/>
    </row>
    <row r="61" spans="1:7" ht="63" customHeight="1" thickBot="1" x14ac:dyDescent="0.3">
      <c r="A61" s="284"/>
      <c r="B61" s="287"/>
      <c r="C61" s="281"/>
      <c r="D61" s="281"/>
      <c r="E61" s="281"/>
      <c r="F61" s="281"/>
      <c r="G61" s="67"/>
    </row>
    <row r="62" spans="1:7" ht="26.25" customHeight="1" x14ac:dyDescent="0.25">
      <c r="A62" s="283">
        <v>15</v>
      </c>
      <c r="B62" s="285">
        <v>43241</v>
      </c>
      <c r="C62" s="279" t="s">
        <v>225</v>
      </c>
      <c r="D62" s="279" t="s">
        <v>226</v>
      </c>
      <c r="E62" s="279" t="s">
        <v>21</v>
      </c>
      <c r="F62" s="279" t="s">
        <v>239</v>
      </c>
      <c r="G62" s="65" t="s">
        <v>229</v>
      </c>
    </row>
    <row r="63" spans="1:7" ht="22.5" customHeight="1" x14ac:dyDescent="0.25">
      <c r="A63" s="283"/>
      <c r="B63" s="286"/>
      <c r="C63" s="280"/>
      <c r="D63" s="280"/>
      <c r="E63" s="280"/>
      <c r="F63" s="280"/>
      <c r="G63" s="66"/>
    </row>
    <row r="64" spans="1:7" ht="54" customHeight="1" x14ac:dyDescent="0.25">
      <c r="A64" s="283"/>
      <c r="B64" s="286"/>
      <c r="C64" s="280"/>
      <c r="D64" s="280"/>
      <c r="E64" s="280"/>
      <c r="F64" s="280"/>
      <c r="G64" s="66"/>
    </row>
    <row r="65" spans="1:7" ht="69.75" customHeight="1" thickBot="1" x14ac:dyDescent="0.3">
      <c r="A65" s="284"/>
      <c r="B65" s="287"/>
      <c r="C65" s="281"/>
      <c r="D65" s="281"/>
      <c r="E65" s="281"/>
      <c r="F65" s="281"/>
      <c r="G65" s="67"/>
    </row>
    <row r="66" spans="1:7" ht="22.5" customHeight="1" x14ac:dyDescent="0.25">
      <c r="A66" s="282">
        <v>16</v>
      </c>
      <c r="B66" s="285">
        <v>43241</v>
      </c>
      <c r="C66" s="279" t="s">
        <v>230</v>
      </c>
      <c r="D66" s="279" t="s">
        <v>148</v>
      </c>
      <c r="E66" s="279" t="s">
        <v>83</v>
      </c>
      <c r="F66" s="279" t="s">
        <v>240</v>
      </c>
      <c r="G66" s="279" t="s">
        <v>229</v>
      </c>
    </row>
    <row r="67" spans="1:7" ht="21.75" customHeight="1" x14ac:dyDescent="0.25">
      <c r="A67" s="283"/>
      <c r="B67" s="286"/>
      <c r="C67" s="280"/>
      <c r="D67" s="280"/>
      <c r="E67" s="280"/>
      <c r="F67" s="280"/>
      <c r="G67" s="280"/>
    </row>
    <row r="68" spans="1:7" ht="43.5" customHeight="1" x14ac:dyDescent="0.25">
      <c r="A68" s="283"/>
      <c r="B68" s="286"/>
      <c r="C68" s="280"/>
      <c r="D68" s="280"/>
      <c r="E68" s="280"/>
      <c r="F68" s="280"/>
      <c r="G68" s="280"/>
    </row>
    <row r="69" spans="1:7" ht="43.5" customHeight="1" thickBot="1" x14ac:dyDescent="0.3">
      <c r="A69" s="284"/>
      <c r="B69" s="287"/>
      <c r="C69" s="281"/>
      <c r="D69" s="281"/>
      <c r="E69" s="281"/>
      <c r="F69" s="281"/>
      <c r="G69" s="281"/>
    </row>
    <row r="70" spans="1:7" ht="26.25" customHeight="1" x14ac:dyDescent="0.25">
      <c r="A70" s="282">
        <v>17</v>
      </c>
      <c r="B70" s="285">
        <v>43245</v>
      </c>
      <c r="C70" s="279" t="s">
        <v>241</v>
      </c>
      <c r="D70" s="279" t="s">
        <v>242</v>
      </c>
      <c r="E70" s="279" t="s">
        <v>243</v>
      </c>
      <c r="F70" s="279" t="s">
        <v>244</v>
      </c>
      <c r="G70" s="279" t="s">
        <v>209</v>
      </c>
    </row>
    <row r="71" spans="1:7" ht="26.25" customHeight="1" x14ac:dyDescent="0.25">
      <c r="A71" s="283"/>
      <c r="B71" s="286"/>
      <c r="C71" s="280"/>
      <c r="D71" s="280"/>
      <c r="E71" s="280"/>
      <c r="F71" s="280"/>
      <c r="G71" s="280"/>
    </row>
    <row r="72" spans="1:7" ht="45" customHeight="1" x14ac:dyDescent="0.25">
      <c r="A72" s="283"/>
      <c r="B72" s="286"/>
      <c r="C72" s="280"/>
      <c r="D72" s="280"/>
      <c r="E72" s="280"/>
      <c r="F72" s="280"/>
      <c r="G72" s="280"/>
    </row>
    <row r="73" spans="1:7" ht="37.5" customHeight="1" thickBot="1" x14ac:dyDescent="0.3">
      <c r="A73" s="284"/>
      <c r="B73" s="287"/>
      <c r="C73" s="281"/>
      <c r="D73" s="281"/>
      <c r="E73" s="281"/>
      <c r="F73" s="281"/>
      <c r="G73" s="281"/>
    </row>
    <row r="74" spans="1:7" ht="57" customHeight="1" x14ac:dyDescent="0.25">
      <c r="A74" s="282">
        <v>18</v>
      </c>
      <c r="B74" s="285">
        <v>43246</v>
      </c>
      <c r="C74" s="279" t="s">
        <v>198</v>
      </c>
      <c r="D74" s="279" t="s">
        <v>122</v>
      </c>
      <c r="E74" s="279" t="s">
        <v>21</v>
      </c>
      <c r="F74" s="279" t="s">
        <v>245</v>
      </c>
      <c r="G74" s="65"/>
    </row>
    <row r="75" spans="1:7" ht="57" customHeight="1" x14ac:dyDescent="0.25">
      <c r="A75" s="283"/>
      <c r="B75" s="286"/>
      <c r="C75" s="280"/>
      <c r="D75" s="280"/>
      <c r="E75" s="280"/>
      <c r="F75" s="280"/>
      <c r="G75" s="74" t="s">
        <v>220</v>
      </c>
    </row>
    <row r="76" spans="1:7" ht="57" customHeight="1" x14ac:dyDescent="0.25">
      <c r="A76" s="283"/>
      <c r="B76" s="286"/>
      <c r="C76" s="280"/>
      <c r="D76" s="280"/>
      <c r="E76" s="280"/>
      <c r="F76" s="280"/>
      <c r="G76" s="280"/>
    </row>
    <row r="77" spans="1:7" ht="57" customHeight="1" thickBot="1" x14ac:dyDescent="0.3">
      <c r="A77" s="284"/>
      <c r="B77" s="287"/>
      <c r="C77" s="281"/>
      <c r="D77" s="281"/>
      <c r="E77" s="281"/>
      <c r="F77" s="281"/>
      <c r="G77" s="281"/>
    </row>
    <row r="78" spans="1:7" ht="46.5" customHeight="1" x14ac:dyDescent="0.25">
      <c r="A78" s="282">
        <v>19</v>
      </c>
      <c r="B78" s="285">
        <v>43249</v>
      </c>
      <c r="C78" s="279" t="s">
        <v>246</v>
      </c>
      <c r="D78" s="279" t="s">
        <v>247</v>
      </c>
      <c r="E78" s="279" t="s">
        <v>248</v>
      </c>
      <c r="F78" s="279" t="s">
        <v>249</v>
      </c>
      <c r="G78" s="65" t="s">
        <v>250</v>
      </c>
    </row>
    <row r="79" spans="1:7" ht="46.5" customHeight="1" x14ac:dyDescent="0.25">
      <c r="A79" s="283"/>
      <c r="B79" s="286"/>
      <c r="C79" s="280"/>
      <c r="D79" s="280"/>
      <c r="E79" s="280"/>
      <c r="F79" s="280"/>
      <c r="G79" s="74" t="s">
        <v>251</v>
      </c>
    </row>
    <row r="80" spans="1:7" ht="46.5" customHeight="1" x14ac:dyDescent="0.25">
      <c r="A80" s="283"/>
      <c r="B80" s="286"/>
      <c r="C80" s="280"/>
      <c r="D80" s="280"/>
      <c r="E80" s="280"/>
      <c r="F80" s="280"/>
      <c r="G80" s="280" t="s">
        <v>252</v>
      </c>
    </row>
    <row r="81" spans="1:7" ht="46.5" customHeight="1" thickBot="1" x14ac:dyDescent="0.3">
      <c r="A81" s="284"/>
      <c r="B81" s="287"/>
      <c r="C81" s="281"/>
      <c r="D81" s="281"/>
      <c r="E81" s="281"/>
      <c r="F81" s="281"/>
      <c r="G81" s="281"/>
    </row>
    <row r="82" spans="1:7" ht="46.5" customHeight="1" x14ac:dyDescent="0.25">
      <c r="A82" s="282">
        <v>20</v>
      </c>
      <c r="B82" s="285">
        <v>43249</v>
      </c>
      <c r="C82" s="279" t="s">
        <v>253</v>
      </c>
      <c r="D82" s="279" t="s">
        <v>254</v>
      </c>
      <c r="E82" s="279" t="s">
        <v>227</v>
      </c>
      <c r="F82" s="279" t="s">
        <v>255</v>
      </c>
      <c r="G82" s="279" t="s">
        <v>13</v>
      </c>
    </row>
    <row r="83" spans="1:7" ht="46.5" customHeight="1" x14ac:dyDescent="0.25">
      <c r="A83" s="283"/>
      <c r="B83" s="286"/>
      <c r="C83" s="280"/>
      <c r="D83" s="280"/>
      <c r="E83" s="280"/>
      <c r="F83" s="280"/>
      <c r="G83" s="280"/>
    </row>
    <row r="84" spans="1:7" ht="46.5" customHeight="1" x14ac:dyDescent="0.25">
      <c r="A84" s="283"/>
      <c r="B84" s="286"/>
      <c r="C84" s="280"/>
      <c r="D84" s="280"/>
      <c r="E84" s="280"/>
      <c r="F84" s="280"/>
      <c r="G84" s="280"/>
    </row>
    <row r="85" spans="1:7" ht="46.5" customHeight="1" thickBot="1" x14ac:dyDescent="0.3">
      <c r="A85" s="284"/>
      <c r="B85" s="287"/>
      <c r="C85" s="281"/>
      <c r="D85" s="281"/>
      <c r="E85" s="281"/>
      <c r="F85" s="281"/>
      <c r="G85" s="281"/>
    </row>
    <row r="86" spans="1:7" ht="46.5" customHeight="1" x14ac:dyDescent="0.25">
      <c r="A86" s="282">
        <v>21</v>
      </c>
      <c r="B86" s="285">
        <v>43250</v>
      </c>
      <c r="C86" s="279" t="s">
        <v>225</v>
      </c>
      <c r="D86" s="279" t="s">
        <v>226</v>
      </c>
      <c r="E86" s="279" t="s">
        <v>83</v>
      </c>
      <c r="F86" s="279" t="s">
        <v>256</v>
      </c>
      <c r="G86" s="65" t="s">
        <v>229</v>
      </c>
    </row>
    <row r="87" spans="1:7" ht="46.5" customHeight="1" x14ac:dyDescent="0.25">
      <c r="A87" s="283"/>
      <c r="B87" s="286"/>
      <c r="C87" s="280"/>
      <c r="D87" s="280"/>
      <c r="E87" s="280"/>
      <c r="F87" s="280"/>
      <c r="G87" s="74" t="s">
        <v>4</v>
      </c>
    </row>
    <row r="88" spans="1:7" ht="46.5" customHeight="1" x14ac:dyDescent="0.25">
      <c r="A88" s="283"/>
      <c r="B88" s="286"/>
      <c r="C88" s="280"/>
      <c r="D88" s="280"/>
      <c r="E88" s="280"/>
      <c r="F88" s="280"/>
      <c r="G88" s="280"/>
    </row>
    <row r="89" spans="1:7" ht="11.25" customHeight="1" thickBot="1" x14ac:dyDescent="0.3">
      <c r="A89" s="284"/>
      <c r="B89" s="287"/>
      <c r="C89" s="281"/>
      <c r="D89" s="281"/>
      <c r="E89" s="281"/>
      <c r="F89" s="281"/>
      <c r="G89" s="281"/>
    </row>
  </sheetData>
  <mergeCells count="134">
    <mergeCell ref="B6:G6"/>
    <mergeCell ref="A8:B8"/>
    <mergeCell ref="A9:A12"/>
    <mergeCell ref="B9:B12"/>
    <mergeCell ref="C9:C12"/>
    <mergeCell ref="D9:D12"/>
    <mergeCell ref="E9:E12"/>
    <mergeCell ref="F9:F12"/>
    <mergeCell ref="A17:A19"/>
    <mergeCell ref="B17:B19"/>
    <mergeCell ref="C17:C19"/>
    <mergeCell ref="D17:D19"/>
    <mergeCell ref="E17:E19"/>
    <mergeCell ref="F17:F19"/>
    <mergeCell ref="A13:A16"/>
    <mergeCell ref="B13:B16"/>
    <mergeCell ref="C13:C16"/>
    <mergeCell ref="D13:D16"/>
    <mergeCell ref="E13:E16"/>
    <mergeCell ref="F13:F16"/>
    <mergeCell ref="A24:A27"/>
    <mergeCell ref="B24:B27"/>
    <mergeCell ref="C24:C27"/>
    <mergeCell ref="D24:D27"/>
    <mergeCell ref="E24:E27"/>
    <mergeCell ref="F24:F27"/>
    <mergeCell ref="A20:A23"/>
    <mergeCell ref="B20:B23"/>
    <mergeCell ref="C20:C23"/>
    <mergeCell ref="D20:D23"/>
    <mergeCell ref="E20:E23"/>
    <mergeCell ref="F20:F23"/>
    <mergeCell ref="A32:A35"/>
    <mergeCell ref="B32:B35"/>
    <mergeCell ref="C32:C35"/>
    <mergeCell ref="D32:D35"/>
    <mergeCell ref="E32:E35"/>
    <mergeCell ref="F32:F35"/>
    <mergeCell ref="A28:A31"/>
    <mergeCell ref="B28:B31"/>
    <mergeCell ref="C28:C31"/>
    <mergeCell ref="D28:D31"/>
    <mergeCell ref="E28:E31"/>
    <mergeCell ref="F28:F31"/>
    <mergeCell ref="A40:A43"/>
    <mergeCell ref="B40:B43"/>
    <mergeCell ref="C40:C43"/>
    <mergeCell ref="D40:D43"/>
    <mergeCell ref="E40:E43"/>
    <mergeCell ref="F40:F43"/>
    <mergeCell ref="A36:A39"/>
    <mergeCell ref="B36:B39"/>
    <mergeCell ref="C36:C39"/>
    <mergeCell ref="D36:D39"/>
    <mergeCell ref="E36:E39"/>
    <mergeCell ref="F36:F39"/>
    <mergeCell ref="A46:A49"/>
    <mergeCell ref="B46:B49"/>
    <mergeCell ref="C46:C49"/>
    <mergeCell ref="D46:D49"/>
    <mergeCell ref="E46:E49"/>
    <mergeCell ref="F46:F49"/>
    <mergeCell ref="A44:A45"/>
    <mergeCell ref="B44:B45"/>
    <mergeCell ref="C44:C45"/>
    <mergeCell ref="D44:D45"/>
    <mergeCell ref="E44:E45"/>
    <mergeCell ref="F44:F45"/>
    <mergeCell ref="A54:A57"/>
    <mergeCell ref="B54:B57"/>
    <mergeCell ref="C54:C57"/>
    <mergeCell ref="D54:D57"/>
    <mergeCell ref="E54:E57"/>
    <mergeCell ref="F54:F57"/>
    <mergeCell ref="A50:A53"/>
    <mergeCell ref="B50:B53"/>
    <mergeCell ref="C50:C53"/>
    <mergeCell ref="D50:D53"/>
    <mergeCell ref="E50:E53"/>
    <mergeCell ref="F50:F53"/>
    <mergeCell ref="A62:A65"/>
    <mergeCell ref="B62:B65"/>
    <mergeCell ref="C62:C65"/>
    <mergeCell ref="D62:D65"/>
    <mergeCell ref="E62:E65"/>
    <mergeCell ref="F62:F65"/>
    <mergeCell ref="A58:A61"/>
    <mergeCell ref="B58:B61"/>
    <mergeCell ref="C58:C61"/>
    <mergeCell ref="D58:D61"/>
    <mergeCell ref="E58:E61"/>
    <mergeCell ref="F58:F61"/>
    <mergeCell ref="G66:G69"/>
    <mergeCell ref="A70:A73"/>
    <mergeCell ref="B70:B73"/>
    <mergeCell ref="C70:C73"/>
    <mergeCell ref="D70:D73"/>
    <mergeCell ref="E70:E73"/>
    <mergeCell ref="F70:F73"/>
    <mergeCell ref="G70:G73"/>
    <mergeCell ref="A66:A69"/>
    <mergeCell ref="B66:B69"/>
    <mergeCell ref="C66:C69"/>
    <mergeCell ref="D66:D69"/>
    <mergeCell ref="E66:E69"/>
    <mergeCell ref="F66:F69"/>
    <mergeCell ref="G76:G77"/>
    <mergeCell ref="A78:A81"/>
    <mergeCell ref="B78:B81"/>
    <mergeCell ref="C78:C81"/>
    <mergeCell ref="D78:D81"/>
    <mergeCell ref="E78:E81"/>
    <mergeCell ref="F78:F81"/>
    <mergeCell ref="G80:G81"/>
    <mergeCell ref="A74:A77"/>
    <mergeCell ref="B74:B77"/>
    <mergeCell ref="C74:C77"/>
    <mergeCell ref="D74:D77"/>
    <mergeCell ref="E74:E77"/>
    <mergeCell ref="F74:F77"/>
    <mergeCell ref="G82:G85"/>
    <mergeCell ref="A86:A89"/>
    <mergeCell ref="B86:B89"/>
    <mergeCell ref="C86:C89"/>
    <mergeCell ref="D86:D89"/>
    <mergeCell ref="E86:E89"/>
    <mergeCell ref="F86:F89"/>
    <mergeCell ref="G88:G89"/>
    <mergeCell ref="A82:A85"/>
    <mergeCell ref="B82:B85"/>
    <mergeCell ref="C82:C85"/>
    <mergeCell ref="D82:D85"/>
    <mergeCell ref="E82:E85"/>
    <mergeCell ref="F82:F85"/>
  </mergeCells>
  <pageMargins left="0.27559055118110237" right="0.19685039370078741" top="0.35433070866141736" bottom="0.31496062992125984" header="0.31496062992125984" footer="0.23622047244094491"/>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D42"/>
  <sheetViews>
    <sheetView topLeftCell="A4" workbookViewId="0">
      <selection sqref="A1:D1048576"/>
    </sheetView>
  </sheetViews>
  <sheetFormatPr baseColWidth="10" defaultRowHeight="15" x14ac:dyDescent="0.25"/>
  <cols>
    <col min="1" max="1" width="16.140625" customWidth="1"/>
    <col min="2" max="2" width="29.5703125" customWidth="1"/>
    <col min="3" max="3" width="35.42578125" customWidth="1"/>
  </cols>
  <sheetData>
    <row r="2" spans="1:4" ht="72.75" customHeight="1" x14ac:dyDescent="0.3">
      <c r="A2" s="209" t="s">
        <v>6</v>
      </c>
      <c r="B2" s="209"/>
      <c r="C2" s="209"/>
    </row>
    <row r="3" spans="1:4" ht="18.75" x14ac:dyDescent="0.3">
      <c r="A3" s="209" t="s">
        <v>7</v>
      </c>
      <c r="B3" s="209"/>
      <c r="C3" s="209"/>
    </row>
    <row r="5" spans="1:4" x14ac:dyDescent="0.25">
      <c r="A5" s="210" t="s">
        <v>8</v>
      </c>
      <c r="B5" s="210"/>
      <c r="C5" s="210"/>
    </row>
    <row r="6" spans="1:4" x14ac:dyDescent="0.25">
      <c r="C6" s="278" t="s">
        <v>192</v>
      </c>
      <c r="D6" s="278"/>
    </row>
    <row r="7" spans="1:4" ht="5.25" customHeight="1" x14ac:dyDescent="0.25"/>
    <row r="8" spans="1:4" x14ac:dyDescent="0.25">
      <c r="A8" s="33" t="s">
        <v>129</v>
      </c>
      <c r="C8" s="64">
        <v>21</v>
      </c>
    </row>
    <row r="9" spans="1:4" x14ac:dyDescent="0.25">
      <c r="A9" s="45" t="s">
        <v>130</v>
      </c>
    </row>
    <row r="10" spans="1:4" x14ac:dyDescent="0.25">
      <c r="A10" s="161" t="s">
        <v>10</v>
      </c>
      <c r="B10" s="163"/>
      <c r="C10" s="3">
        <v>7</v>
      </c>
    </row>
    <row r="11" spans="1:4" x14ac:dyDescent="0.25">
      <c r="A11" s="161" t="s">
        <v>11</v>
      </c>
      <c r="B11" s="163"/>
      <c r="C11" s="3">
        <v>0</v>
      </c>
    </row>
    <row r="12" spans="1:4" x14ac:dyDescent="0.25">
      <c r="A12" s="161" t="s">
        <v>12</v>
      </c>
      <c r="B12" s="163"/>
      <c r="C12" s="3">
        <v>7</v>
      </c>
    </row>
    <row r="13" spans="1:4" x14ac:dyDescent="0.25">
      <c r="A13" s="161" t="s">
        <v>124</v>
      </c>
      <c r="B13" s="163"/>
      <c r="C13" s="3">
        <v>4</v>
      </c>
    </row>
    <row r="14" spans="1:4" x14ac:dyDescent="0.25">
      <c r="A14" s="161" t="s">
        <v>125</v>
      </c>
      <c r="B14" s="163"/>
      <c r="C14" s="3">
        <v>3</v>
      </c>
    </row>
    <row r="15" spans="1:4" x14ac:dyDescent="0.25">
      <c r="A15" s="161" t="s">
        <v>126</v>
      </c>
      <c r="B15" s="163"/>
      <c r="C15" s="3">
        <v>3</v>
      </c>
    </row>
    <row r="16" spans="1:4" x14ac:dyDescent="0.25">
      <c r="A16" s="161" t="s">
        <v>127</v>
      </c>
      <c r="B16" s="163"/>
      <c r="C16" s="3">
        <v>3</v>
      </c>
    </row>
    <row r="17" spans="1:3" x14ac:dyDescent="0.25">
      <c r="A17" s="161" t="s">
        <v>128</v>
      </c>
      <c r="B17" s="163"/>
      <c r="C17" s="3">
        <v>1</v>
      </c>
    </row>
    <row r="18" spans="1:3" ht="5.25" customHeight="1" x14ac:dyDescent="0.25"/>
    <row r="34" spans="1:4" ht="15.75" thickBot="1" x14ac:dyDescent="0.3">
      <c r="A34" s="20" t="s">
        <v>35</v>
      </c>
      <c r="B34" s="21"/>
      <c r="C34" s="21"/>
    </row>
    <row r="35" spans="1:4" ht="27.75" customHeight="1" x14ac:dyDescent="0.25">
      <c r="A35" s="265" t="s">
        <v>136</v>
      </c>
      <c r="B35" s="266"/>
      <c r="C35" s="266"/>
      <c r="D35" s="267"/>
    </row>
    <row r="36" spans="1:4" ht="27.75" customHeight="1" x14ac:dyDescent="0.25">
      <c r="A36" s="259" t="s">
        <v>137</v>
      </c>
      <c r="B36" s="260"/>
      <c r="C36" s="260"/>
      <c r="D36" s="261"/>
    </row>
    <row r="37" spans="1:4" ht="27.75" customHeight="1" x14ac:dyDescent="0.25">
      <c r="A37" s="259" t="s">
        <v>138</v>
      </c>
      <c r="B37" s="260"/>
      <c r="C37" s="260"/>
      <c r="D37" s="261"/>
    </row>
    <row r="38" spans="1:4" ht="27.75" customHeight="1" x14ac:dyDescent="0.25">
      <c r="A38" s="259" t="s">
        <v>139</v>
      </c>
      <c r="B38" s="260"/>
      <c r="C38" s="260"/>
      <c r="D38" s="261"/>
    </row>
    <row r="39" spans="1:4" ht="27.75" customHeight="1" x14ac:dyDescent="0.25">
      <c r="A39" s="259" t="s">
        <v>140</v>
      </c>
      <c r="B39" s="260"/>
      <c r="C39" s="260"/>
      <c r="D39" s="261"/>
    </row>
    <row r="40" spans="1:4" ht="27.75" customHeight="1" x14ac:dyDescent="0.25">
      <c r="A40" s="259" t="s">
        <v>141</v>
      </c>
      <c r="B40" s="260"/>
      <c r="C40" s="260"/>
      <c r="D40" s="261"/>
    </row>
    <row r="41" spans="1:4" ht="27.75" customHeight="1" x14ac:dyDescent="0.25">
      <c r="A41" s="259" t="s">
        <v>143</v>
      </c>
      <c r="B41" s="260"/>
      <c r="C41" s="260"/>
      <c r="D41" s="261"/>
    </row>
    <row r="42" spans="1:4" ht="27.75" customHeight="1" thickBot="1" x14ac:dyDescent="0.3">
      <c r="A42" s="262" t="s">
        <v>142</v>
      </c>
      <c r="B42" s="263"/>
      <c r="C42" s="263"/>
      <c r="D42" s="264"/>
    </row>
  </sheetData>
  <mergeCells count="20">
    <mergeCell ref="A2:C2"/>
    <mergeCell ref="A5:C5"/>
    <mergeCell ref="A42:D42"/>
    <mergeCell ref="C6:D6"/>
    <mergeCell ref="A35:D35"/>
    <mergeCell ref="A36:D36"/>
    <mergeCell ref="A37:D37"/>
    <mergeCell ref="A38:D38"/>
    <mergeCell ref="A39:D39"/>
    <mergeCell ref="A40:D40"/>
    <mergeCell ref="A13:B13"/>
    <mergeCell ref="A14:B14"/>
    <mergeCell ref="A15:B15"/>
    <mergeCell ref="A16:B16"/>
    <mergeCell ref="A17:B17"/>
    <mergeCell ref="A41:D41"/>
    <mergeCell ref="A10:B10"/>
    <mergeCell ref="A11:B11"/>
    <mergeCell ref="A12:B12"/>
    <mergeCell ref="A3:C3"/>
  </mergeCells>
  <pageMargins left="0.57999999999999996" right="0.23" top="0.27" bottom="0.27" header="0.18" footer="0.17"/>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5:P121"/>
  <sheetViews>
    <sheetView topLeftCell="C79" zoomScale="90" zoomScaleNormal="90" workbookViewId="0">
      <selection activeCell="I8" sqref="I8:P8"/>
    </sheetView>
  </sheetViews>
  <sheetFormatPr baseColWidth="10" defaultRowHeight="15.75" x14ac:dyDescent="0.25"/>
  <cols>
    <col min="1" max="1" width="3.140625" style="90" customWidth="1"/>
    <col min="2" max="2" width="10.28515625" style="86" customWidth="1"/>
    <col min="3" max="3" width="12.85546875" style="86" customWidth="1"/>
    <col min="4" max="4" width="9.42578125" style="86" customWidth="1"/>
    <col min="5" max="5" width="12.7109375" style="86" customWidth="1"/>
    <col min="6" max="6" width="38" style="87" customWidth="1"/>
    <col min="7" max="7" width="12.42578125" style="86" customWidth="1"/>
    <col min="9" max="9" width="23.85546875" customWidth="1"/>
    <col min="10" max="10" width="13.85546875" customWidth="1"/>
  </cols>
  <sheetData>
    <row r="5" spans="1:16" ht="15" customHeight="1" x14ac:dyDescent="0.25"/>
    <row r="6" spans="1:16" ht="69.75" customHeight="1" x14ac:dyDescent="0.25">
      <c r="B6" s="252" t="s">
        <v>115</v>
      </c>
      <c r="C6" s="252"/>
      <c r="D6" s="252"/>
      <c r="E6" s="252"/>
      <c r="F6" s="252"/>
      <c r="G6" s="252"/>
    </row>
    <row r="7" spans="1:16" ht="27" customHeight="1" thickBot="1" x14ac:dyDescent="0.3">
      <c r="A7" s="45" t="s">
        <v>191</v>
      </c>
      <c r="B7" s="9"/>
      <c r="C7" s="9"/>
      <c r="D7" s="9"/>
      <c r="E7" s="9"/>
      <c r="F7" s="75"/>
      <c r="G7" s="93" t="s">
        <v>257</v>
      </c>
    </row>
    <row r="8" spans="1:16" ht="24.75" thickBot="1" x14ac:dyDescent="0.3">
      <c r="A8" s="290" t="s">
        <v>1</v>
      </c>
      <c r="B8" s="291"/>
      <c r="C8" s="102" t="s">
        <v>0</v>
      </c>
      <c r="D8" s="70" t="s">
        <v>73</v>
      </c>
      <c r="E8" s="41" t="s">
        <v>2</v>
      </c>
      <c r="F8" s="42" t="s">
        <v>193</v>
      </c>
      <c r="G8" s="107" t="s">
        <v>67</v>
      </c>
      <c r="I8" s="88" t="s">
        <v>10</v>
      </c>
      <c r="J8" s="88" t="s">
        <v>11</v>
      </c>
      <c r="K8" s="88" t="s">
        <v>12</v>
      </c>
      <c r="L8" s="88" t="s">
        <v>124</v>
      </c>
      <c r="M8" s="88" t="s">
        <v>125</v>
      </c>
      <c r="N8" s="88" t="s">
        <v>126</v>
      </c>
      <c r="O8" s="88" t="s">
        <v>127</v>
      </c>
      <c r="P8" s="88" t="s">
        <v>128</v>
      </c>
    </row>
    <row r="9" spans="1:16" ht="12.75" customHeight="1" x14ac:dyDescent="0.25">
      <c r="A9" s="164">
        <v>1</v>
      </c>
      <c r="B9" s="304">
        <v>43254</v>
      </c>
      <c r="C9" s="307" t="s">
        <v>283</v>
      </c>
      <c r="D9" s="313" t="s">
        <v>301</v>
      </c>
      <c r="E9" s="310" t="s">
        <v>284</v>
      </c>
      <c r="F9" s="313" t="s">
        <v>298</v>
      </c>
      <c r="G9" s="298" t="s">
        <v>5</v>
      </c>
      <c r="I9" s="15">
        <f>1+1+1+1+2+1</f>
        <v>7</v>
      </c>
      <c r="J9" s="15">
        <v>2</v>
      </c>
      <c r="K9" s="15">
        <f>1+1+1+1</f>
        <v>4</v>
      </c>
      <c r="L9" s="15">
        <f>1+1+1+1+1+1</f>
        <v>6</v>
      </c>
      <c r="M9" s="15">
        <f>1+1+1+1</f>
        <v>4</v>
      </c>
      <c r="N9" s="15">
        <v>1</v>
      </c>
      <c r="O9" s="15">
        <f>1+1+1</f>
        <v>3</v>
      </c>
      <c r="P9" s="15">
        <f>1+1+1</f>
        <v>3</v>
      </c>
    </row>
    <row r="10" spans="1:16" ht="13.5" customHeight="1" x14ac:dyDescent="0.25">
      <c r="A10" s="165"/>
      <c r="B10" s="305"/>
      <c r="C10" s="308"/>
      <c r="D10" s="314"/>
      <c r="E10" s="311"/>
      <c r="F10" s="314"/>
      <c r="G10" s="299"/>
    </row>
    <row r="11" spans="1:16" ht="56.25" customHeight="1" x14ac:dyDescent="0.25">
      <c r="A11" s="165"/>
      <c r="B11" s="305"/>
      <c r="C11" s="308"/>
      <c r="D11" s="314"/>
      <c r="E11" s="311"/>
      <c r="F11" s="314"/>
      <c r="G11" s="299"/>
    </row>
    <row r="12" spans="1:16" ht="39" customHeight="1" thickBot="1" x14ac:dyDescent="0.3">
      <c r="A12" s="166"/>
      <c r="B12" s="306"/>
      <c r="C12" s="309"/>
      <c r="D12" s="315"/>
      <c r="E12" s="312"/>
      <c r="F12" s="315"/>
      <c r="G12" s="300"/>
    </row>
    <row r="13" spans="1:16" ht="27.75" customHeight="1" x14ac:dyDescent="0.25">
      <c r="A13" s="164">
        <v>2</v>
      </c>
      <c r="B13" s="297">
        <v>43256</v>
      </c>
      <c r="C13" s="170" t="s">
        <v>272</v>
      </c>
      <c r="D13" s="170" t="s">
        <v>273</v>
      </c>
      <c r="E13" s="301" t="s">
        <v>69</v>
      </c>
      <c r="F13" s="170" t="s">
        <v>302</v>
      </c>
      <c r="G13" s="292" t="s">
        <v>260</v>
      </c>
    </row>
    <row r="14" spans="1:16" ht="12.75" customHeight="1" x14ac:dyDescent="0.25">
      <c r="A14" s="165"/>
      <c r="B14" s="295"/>
      <c r="C14" s="171"/>
      <c r="D14" s="171"/>
      <c r="E14" s="302"/>
      <c r="F14" s="171"/>
      <c r="G14" s="293"/>
    </row>
    <row r="15" spans="1:16" ht="63" customHeight="1" x14ac:dyDescent="0.25">
      <c r="A15" s="165"/>
      <c r="B15" s="295"/>
      <c r="C15" s="171"/>
      <c r="D15" s="171"/>
      <c r="E15" s="302"/>
      <c r="F15" s="171"/>
      <c r="G15" s="293"/>
    </row>
    <row r="16" spans="1:16" ht="27.75" customHeight="1" thickBot="1" x14ac:dyDescent="0.3">
      <c r="A16" s="166"/>
      <c r="B16" s="296"/>
      <c r="C16" s="172"/>
      <c r="D16" s="172"/>
      <c r="E16" s="303"/>
      <c r="F16" s="172"/>
      <c r="G16" s="110"/>
    </row>
    <row r="17" spans="1:10" s="89" customFormat="1" ht="8.25" customHeight="1" x14ac:dyDescent="0.25">
      <c r="A17" s="183">
        <v>3</v>
      </c>
      <c r="B17" s="295">
        <v>43256</v>
      </c>
      <c r="C17" s="170" t="s">
        <v>225</v>
      </c>
      <c r="D17" s="170" t="s">
        <v>226</v>
      </c>
      <c r="E17" s="170" t="s">
        <v>200</v>
      </c>
      <c r="F17" s="170" t="s">
        <v>303</v>
      </c>
      <c r="G17" s="292" t="s">
        <v>4</v>
      </c>
      <c r="H17" s="94"/>
    </row>
    <row r="18" spans="1:10" s="89" customFormat="1" ht="15" x14ac:dyDescent="0.25">
      <c r="A18" s="178"/>
      <c r="B18" s="295"/>
      <c r="C18" s="171"/>
      <c r="D18" s="171"/>
      <c r="E18" s="171"/>
      <c r="F18" s="171"/>
      <c r="G18" s="293"/>
      <c r="H18" s="94"/>
    </row>
    <row r="19" spans="1:10" s="89" customFormat="1" ht="61.5" customHeight="1" x14ac:dyDescent="0.25">
      <c r="A19" s="178"/>
      <c r="B19" s="295"/>
      <c r="C19" s="171"/>
      <c r="D19" s="171"/>
      <c r="E19" s="171"/>
      <c r="F19" s="171"/>
      <c r="G19" s="293"/>
      <c r="H19" s="94"/>
    </row>
    <row r="20" spans="1:10" s="89" customFormat="1" ht="10.5" customHeight="1" thickBot="1" x14ac:dyDescent="0.3">
      <c r="A20" s="179"/>
      <c r="B20" s="296"/>
      <c r="C20" s="172"/>
      <c r="D20" s="172"/>
      <c r="E20" s="172"/>
      <c r="F20" s="172"/>
      <c r="G20" s="294"/>
      <c r="H20" s="95"/>
    </row>
    <row r="21" spans="1:10" s="89" customFormat="1" ht="42.75" customHeight="1" x14ac:dyDescent="0.25">
      <c r="A21" s="183">
        <v>4</v>
      </c>
      <c r="B21" s="297">
        <v>43257</v>
      </c>
      <c r="C21" s="170" t="s">
        <v>270</v>
      </c>
      <c r="D21" s="170" t="s">
        <v>271</v>
      </c>
      <c r="E21" s="170" t="s">
        <v>278</v>
      </c>
      <c r="F21" s="170" t="s">
        <v>304</v>
      </c>
      <c r="G21" s="111" t="s">
        <v>229</v>
      </c>
      <c r="H21" s="95"/>
      <c r="J21" s="101"/>
    </row>
    <row r="22" spans="1:10" s="89" customFormat="1" ht="37.5" customHeight="1" x14ac:dyDescent="0.25">
      <c r="A22" s="178"/>
      <c r="B22" s="295"/>
      <c r="C22" s="171"/>
      <c r="D22" s="171"/>
      <c r="E22" s="171"/>
      <c r="F22" s="171"/>
      <c r="G22" s="112" t="s">
        <v>220</v>
      </c>
      <c r="H22" s="95"/>
    </row>
    <row r="23" spans="1:10" s="89" customFormat="1" ht="85.5" customHeight="1" x14ac:dyDescent="0.25">
      <c r="A23" s="178"/>
      <c r="B23" s="295"/>
      <c r="C23" s="171"/>
      <c r="D23" s="171"/>
      <c r="E23" s="171"/>
      <c r="F23" s="171"/>
      <c r="G23" s="112"/>
      <c r="H23" s="95"/>
    </row>
    <row r="24" spans="1:10" s="89" customFormat="1" thickBot="1" x14ac:dyDescent="0.3">
      <c r="A24" s="179"/>
      <c r="B24" s="296"/>
      <c r="C24" s="172"/>
      <c r="D24" s="172"/>
      <c r="E24" s="172"/>
      <c r="F24" s="172"/>
      <c r="G24" s="113"/>
      <c r="H24" s="95"/>
    </row>
    <row r="25" spans="1:10" s="89" customFormat="1" ht="207" customHeight="1" thickBot="1" x14ac:dyDescent="0.3">
      <c r="A25" s="103">
        <v>5</v>
      </c>
      <c r="B25" s="108">
        <v>43260</v>
      </c>
      <c r="C25" s="100" t="s">
        <v>225</v>
      </c>
      <c r="D25" s="100" t="s">
        <v>226</v>
      </c>
      <c r="E25" s="100" t="s">
        <v>85</v>
      </c>
      <c r="F25" s="100" t="s">
        <v>305</v>
      </c>
      <c r="G25" s="79" t="s">
        <v>4</v>
      </c>
      <c r="H25" s="95"/>
    </row>
    <row r="26" spans="1:10" s="89" customFormat="1" ht="10.5" customHeight="1" x14ac:dyDescent="0.25">
      <c r="A26" s="183">
        <v>6</v>
      </c>
      <c r="B26" s="297">
        <v>43262</v>
      </c>
      <c r="C26" s="170" t="s">
        <v>285</v>
      </c>
      <c r="D26" s="174" t="s">
        <v>315</v>
      </c>
      <c r="E26" s="174" t="s">
        <v>218</v>
      </c>
      <c r="F26" s="174" t="s">
        <v>287</v>
      </c>
      <c r="G26" s="292" t="s">
        <v>286</v>
      </c>
      <c r="H26" s="95"/>
    </row>
    <row r="27" spans="1:10" s="89" customFormat="1" ht="15" x14ac:dyDescent="0.25">
      <c r="A27" s="178"/>
      <c r="B27" s="295"/>
      <c r="C27" s="171"/>
      <c r="D27" s="175"/>
      <c r="E27" s="175"/>
      <c r="F27" s="175"/>
      <c r="G27" s="293"/>
      <c r="H27" s="95"/>
    </row>
    <row r="28" spans="1:10" s="89" customFormat="1" ht="102" customHeight="1" x14ac:dyDescent="0.25">
      <c r="A28" s="178"/>
      <c r="B28" s="295"/>
      <c r="C28" s="171"/>
      <c r="D28" s="175"/>
      <c r="E28" s="175"/>
      <c r="F28" s="175"/>
      <c r="G28" s="293"/>
      <c r="H28" s="95"/>
    </row>
    <row r="29" spans="1:10" s="89" customFormat="1" ht="37.5" customHeight="1" x14ac:dyDescent="0.25">
      <c r="A29" s="178"/>
      <c r="B29" s="295"/>
      <c r="C29" s="171"/>
      <c r="D29" s="175"/>
      <c r="E29" s="175"/>
      <c r="F29" s="175"/>
      <c r="G29" s="293"/>
      <c r="H29" s="95"/>
    </row>
    <row r="30" spans="1:10" thickBot="1" x14ac:dyDescent="0.3">
      <c r="A30" s="179"/>
      <c r="B30" s="296"/>
      <c r="C30" s="172"/>
      <c r="D30" s="176"/>
      <c r="E30" s="176"/>
      <c r="F30" s="176"/>
      <c r="G30" s="294"/>
      <c r="H30" s="96"/>
    </row>
    <row r="31" spans="1:10" s="89" customFormat="1" ht="14.25" customHeight="1" x14ac:dyDescent="0.25">
      <c r="A31" s="183">
        <v>7</v>
      </c>
      <c r="B31" s="297">
        <v>43264</v>
      </c>
      <c r="C31" s="170" t="s">
        <v>311</v>
      </c>
      <c r="D31" s="174" t="s">
        <v>317</v>
      </c>
      <c r="E31" s="174" t="s">
        <v>83</v>
      </c>
      <c r="F31" s="174" t="s">
        <v>282</v>
      </c>
      <c r="G31" s="292" t="s">
        <v>5</v>
      </c>
      <c r="H31" s="95"/>
    </row>
    <row r="32" spans="1:10" s="89" customFormat="1" ht="15" x14ac:dyDescent="0.25">
      <c r="A32" s="178"/>
      <c r="B32" s="295"/>
      <c r="C32" s="171"/>
      <c r="D32" s="175"/>
      <c r="E32" s="175"/>
      <c r="F32" s="175"/>
      <c r="G32" s="293"/>
      <c r="H32" s="95"/>
    </row>
    <row r="33" spans="1:8" s="89" customFormat="1" ht="30.75" customHeight="1" x14ac:dyDescent="0.25">
      <c r="A33" s="178"/>
      <c r="B33" s="295"/>
      <c r="C33" s="171"/>
      <c r="D33" s="175"/>
      <c r="E33" s="175"/>
      <c r="F33" s="175"/>
      <c r="G33" s="293"/>
      <c r="H33" s="95"/>
    </row>
    <row r="34" spans="1:8" s="89" customFormat="1" ht="66" customHeight="1" x14ac:dyDescent="0.25">
      <c r="A34" s="178"/>
      <c r="B34" s="295"/>
      <c r="C34" s="171"/>
      <c r="D34" s="175"/>
      <c r="E34" s="175"/>
      <c r="F34" s="175"/>
      <c r="G34" s="293"/>
      <c r="H34" s="95"/>
    </row>
    <row r="35" spans="1:8" ht="159" customHeight="1" thickBot="1" x14ac:dyDescent="0.3">
      <c r="A35" s="179"/>
      <c r="B35" s="296"/>
      <c r="C35" s="172"/>
      <c r="D35" s="176"/>
      <c r="E35" s="176"/>
      <c r="F35" s="176"/>
      <c r="G35" s="294"/>
      <c r="H35" s="96"/>
    </row>
    <row r="36" spans="1:8" ht="71.25" customHeight="1" x14ac:dyDescent="0.25">
      <c r="A36" s="165">
        <v>8</v>
      </c>
      <c r="B36" s="295">
        <v>43266</v>
      </c>
      <c r="C36" s="171" t="s">
        <v>274</v>
      </c>
      <c r="D36" s="171" t="s">
        <v>275</v>
      </c>
      <c r="E36" s="171" t="s">
        <v>21</v>
      </c>
      <c r="F36" s="171" t="s">
        <v>281</v>
      </c>
      <c r="G36" s="293" t="s">
        <v>312</v>
      </c>
    </row>
    <row r="37" spans="1:8" ht="47.25" customHeight="1" x14ac:dyDescent="0.25">
      <c r="A37" s="165"/>
      <c r="B37" s="295"/>
      <c r="C37" s="171"/>
      <c r="D37" s="171"/>
      <c r="E37" s="171"/>
      <c r="F37" s="171"/>
      <c r="G37" s="293"/>
    </row>
    <row r="38" spans="1:8" ht="23.25" customHeight="1" x14ac:dyDescent="0.25">
      <c r="A38" s="165"/>
      <c r="B38" s="295"/>
      <c r="C38" s="171"/>
      <c r="D38" s="171"/>
      <c r="E38" s="171"/>
      <c r="F38" s="171"/>
      <c r="G38" s="293"/>
    </row>
    <row r="39" spans="1:8" ht="97.5" customHeight="1" thickBot="1" x14ac:dyDescent="0.3">
      <c r="A39" s="165"/>
      <c r="B39" s="296"/>
      <c r="C39" s="172"/>
      <c r="D39" s="172"/>
      <c r="E39" s="172"/>
      <c r="F39" s="172"/>
      <c r="G39" s="113" t="s">
        <v>5</v>
      </c>
    </row>
    <row r="40" spans="1:8" ht="25.5" customHeight="1" x14ac:dyDescent="0.25">
      <c r="A40" s="164">
        <v>9</v>
      </c>
      <c r="B40" s="297">
        <v>43267</v>
      </c>
      <c r="C40" s="170" t="s">
        <v>225</v>
      </c>
      <c r="D40" s="170" t="s">
        <v>226</v>
      </c>
      <c r="E40" s="170" t="s">
        <v>77</v>
      </c>
      <c r="F40" s="170" t="s">
        <v>306</v>
      </c>
      <c r="G40" s="292" t="s">
        <v>229</v>
      </c>
    </row>
    <row r="41" spans="1:8" ht="22.5" customHeight="1" x14ac:dyDescent="0.25">
      <c r="A41" s="165"/>
      <c r="B41" s="295"/>
      <c r="C41" s="171"/>
      <c r="D41" s="171"/>
      <c r="E41" s="171"/>
      <c r="F41" s="171"/>
      <c r="G41" s="293"/>
    </row>
    <row r="42" spans="1:8" ht="58.5" customHeight="1" x14ac:dyDescent="0.25">
      <c r="A42" s="165"/>
      <c r="B42" s="295"/>
      <c r="C42" s="171"/>
      <c r="D42" s="171"/>
      <c r="E42" s="171"/>
      <c r="F42" s="171"/>
      <c r="G42" s="293"/>
    </row>
    <row r="43" spans="1:8" ht="74.25" customHeight="1" thickBot="1" x14ac:dyDescent="0.3">
      <c r="A43" s="166"/>
      <c r="B43" s="296"/>
      <c r="C43" s="172"/>
      <c r="D43" s="172"/>
      <c r="E43" s="172"/>
      <c r="F43" s="172"/>
      <c r="G43" s="294"/>
    </row>
    <row r="44" spans="1:8" ht="27.75" customHeight="1" x14ac:dyDescent="0.25">
      <c r="A44" s="164">
        <v>10</v>
      </c>
      <c r="B44" s="295">
        <v>43269</v>
      </c>
      <c r="C44" s="171" t="s">
        <v>198</v>
      </c>
      <c r="D44" s="171" t="s">
        <v>258</v>
      </c>
      <c r="E44" s="171" t="s">
        <v>85</v>
      </c>
      <c r="F44" s="171" t="s">
        <v>307</v>
      </c>
      <c r="G44" s="292" t="s">
        <v>260</v>
      </c>
    </row>
    <row r="45" spans="1:8" ht="45" customHeight="1" x14ac:dyDescent="0.25">
      <c r="A45" s="165"/>
      <c r="B45" s="295"/>
      <c r="C45" s="171"/>
      <c r="D45" s="171"/>
      <c r="E45" s="171"/>
      <c r="F45" s="171"/>
      <c r="G45" s="293"/>
    </row>
    <row r="46" spans="1:8" ht="129" customHeight="1" x14ac:dyDescent="0.25">
      <c r="A46" s="165"/>
      <c r="B46" s="295"/>
      <c r="C46" s="171"/>
      <c r="D46" s="171"/>
      <c r="E46" s="171"/>
      <c r="F46" s="171"/>
      <c r="G46" s="112" t="s">
        <v>13</v>
      </c>
    </row>
    <row r="47" spans="1:8" ht="32.25" customHeight="1" thickBot="1" x14ac:dyDescent="0.3">
      <c r="A47" s="166"/>
      <c r="B47" s="296"/>
      <c r="C47" s="172"/>
      <c r="D47" s="172"/>
      <c r="E47" s="172"/>
      <c r="F47" s="172"/>
      <c r="G47" s="113"/>
    </row>
    <row r="48" spans="1:8" ht="57.75" customHeight="1" x14ac:dyDescent="0.25">
      <c r="A48" s="164">
        <v>11</v>
      </c>
      <c r="B48" s="297">
        <v>43271</v>
      </c>
      <c r="C48" s="174" t="s">
        <v>288</v>
      </c>
      <c r="D48" s="174" t="s">
        <v>308</v>
      </c>
      <c r="E48" s="174" t="s">
        <v>218</v>
      </c>
      <c r="F48" s="174" t="s">
        <v>309</v>
      </c>
      <c r="G48" s="292" t="s">
        <v>299</v>
      </c>
    </row>
    <row r="49" spans="1:7" ht="213" customHeight="1" thickBot="1" x14ac:dyDescent="0.3">
      <c r="A49" s="166"/>
      <c r="B49" s="295"/>
      <c r="C49" s="175"/>
      <c r="D49" s="175"/>
      <c r="E49" s="175"/>
      <c r="F49" s="175"/>
      <c r="G49" s="294"/>
    </row>
    <row r="50" spans="1:7" ht="27.75" customHeight="1" x14ac:dyDescent="0.25">
      <c r="A50" s="164">
        <v>12</v>
      </c>
      <c r="B50" s="297">
        <v>43274</v>
      </c>
      <c r="C50" s="170" t="s">
        <v>225</v>
      </c>
      <c r="D50" s="170" t="s">
        <v>226</v>
      </c>
      <c r="E50" s="170" t="s">
        <v>21</v>
      </c>
      <c r="F50" s="170" t="s">
        <v>289</v>
      </c>
      <c r="G50" s="292" t="s">
        <v>13</v>
      </c>
    </row>
    <row r="51" spans="1:7" ht="27.75" customHeight="1" x14ac:dyDescent="0.25">
      <c r="A51" s="165"/>
      <c r="B51" s="295"/>
      <c r="C51" s="171"/>
      <c r="D51" s="171"/>
      <c r="E51" s="171"/>
      <c r="F51" s="171"/>
      <c r="G51" s="293"/>
    </row>
    <row r="52" spans="1:7" ht="43.5" customHeight="1" x14ac:dyDescent="0.25">
      <c r="A52" s="165"/>
      <c r="B52" s="295"/>
      <c r="C52" s="171"/>
      <c r="D52" s="171"/>
      <c r="E52" s="171"/>
      <c r="F52" s="171"/>
      <c r="G52" s="293"/>
    </row>
    <row r="53" spans="1:7" ht="113.25" customHeight="1" thickBot="1" x14ac:dyDescent="0.3">
      <c r="A53" s="166"/>
      <c r="B53" s="296"/>
      <c r="C53" s="172"/>
      <c r="D53" s="172"/>
      <c r="E53" s="172"/>
      <c r="F53" s="172"/>
      <c r="G53" s="294"/>
    </row>
    <row r="54" spans="1:7" ht="27.75" customHeight="1" x14ac:dyDescent="0.25">
      <c r="A54" s="164">
        <v>13</v>
      </c>
      <c r="B54" s="295">
        <v>43277</v>
      </c>
      <c r="C54" s="170" t="s">
        <v>225</v>
      </c>
      <c r="D54" s="170" t="s">
        <v>226</v>
      </c>
      <c r="E54" s="170" t="s">
        <v>21</v>
      </c>
      <c r="F54" s="170" t="s">
        <v>290</v>
      </c>
      <c r="G54" s="292" t="s">
        <v>5</v>
      </c>
    </row>
    <row r="55" spans="1:7" ht="27.75" customHeight="1" x14ac:dyDescent="0.25">
      <c r="A55" s="165"/>
      <c r="B55" s="295"/>
      <c r="C55" s="171"/>
      <c r="D55" s="171"/>
      <c r="E55" s="171"/>
      <c r="F55" s="171"/>
      <c r="G55" s="293"/>
    </row>
    <row r="56" spans="1:7" ht="54" customHeight="1" x14ac:dyDescent="0.25">
      <c r="A56" s="165"/>
      <c r="B56" s="295"/>
      <c r="C56" s="171"/>
      <c r="D56" s="171"/>
      <c r="E56" s="171"/>
      <c r="F56" s="171"/>
      <c r="G56" s="293"/>
    </row>
    <row r="57" spans="1:7" ht="65.25" customHeight="1" thickBot="1" x14ac:dyDescent="0.3">
      <c r="A57" s="166"/>
      <c r="B57" s="296"/>
      <c r="C57" s="172"/>
      <c r="D57" s="172"/>
      <c r="E57" s="172"/>
      <c r="F57" s="172"/>
      <c r="G57" s="294"/>
    </row>
    <row r="58" spans="1:7" ht="307.5" customHeight="1" thickBot="1" x14ac:dyDescent="0.3">
      <c r="A58" s="104">
        <v>14</v>
      </c>
      <c r="B58" s="109">
        <v>43277</v>
      </c>
      <c r="C58" s="99" t="s">
        <v>198</v>
      </c>
      <c r="D58" s="99" t="s">
        <v>258</v>
      </c>
      <c r="E58" s="99" t="s">
        <v>21</v>
      </c>
      <c r="F58" s="99" t="s">
        <v>277</v>
      </c>
      <c r="G58" s="111" t="s">
        <v>280</v>
      </c>
    </row>
    <row r="59" spans="1:7" ht="27.75" customHeight="1" x14ac:dyDescent="0.25">
      <c r="A59" s="164">
        <v>15</v>
      </c>
      <c r="B59" s="297"/>
      <c r="C59" s="170" t="s">
        <v>318</v>
      </c>
      <c r="D59" s="170" t="s">
        <v>319</v>
      </c>
      <c r="E59" s="170" t="s">
        <v>320</v>
      </c>
      <c r="F59" s="170" t="s">
        <v>300</v>
      </c>
      <c r="G59" s="111" t="s">
        <v>5</v>
      </c>
    </row>
    <row r="60" spans="1:7" ht="27.75" customHeight="1" x14ac:dyDescent="0.25">
      <c r="A60" s="165"/>
      <c r="B60" s="295"/>
      <c r="C60" s="171"/>
      <c r="D60" s="171"/>
      <c r="E60" s="171"/>
      <c r="F60" s="171"/>
      <c r="G60" s="112" t="s">
        <v>197</v>
      </c>
    </row>
    <row r="61" spans="1:7" ht="32.25" customHeight="1" x14ac:dyDescent="0.25">
      <c r="A61" s="165"/>
      <c r="B61" s="295"/>
      <c r="C61" s="171"/>
      <c r="D61" s="171"/>
      <c r="E61" s="171"/>
      <c r="F61" s="171"/>
      <c r="G61" s="112"/>
    </row>
    <row r="62" spans="1:7" ht="25.5" customHeight="1" thickBot="1" x14ac:dyDescent="0.3">
      <c r="A62" s="166"/>
      <c r="B62" s="296"/>
      <c r="C62" s="172"/>
      <c r="D62" s="172"/>
      <c r="E62" s="172"/>
      <c r="F62" s="172"/>
      <c r="G62" s="113"/>
    </row>
    <row r="63" spans="1:7" ht="11.25" customHeight="1" x14ac:dyDescent="0.25">
      <c r="A63" s="164">
        <v>16</v>
      </c>
      <c r="B63" s="297">
        <v>43279</v>
      </c>
      <c r="C63" s="170" t="s">
        <v>272</v>
      </c>
      <c r="D63" s="170" t="s">
        <v>273</v>
      </c>
      <c r="E63" s="170" t="s">
        <v>83</v>
      </c>
      <c r="F63" s="170" t="s">
        <v>321</v>
      </c>
      <c r="G63" s="111" t="s">
        <v>13</v>
      </c>
    </row>
    <row r="64" spans="1:7" ht="117.75" customHeight="1" x14ac:dyDescent="0.25">
      <c r="A64" s="165"/>
      <c r="B64" s="295"/>
      <c r="C64" s="171"/>
      <c r="D64" s="171"/>
      <c r="E64" s="171"/>
      <c r="F64" s="171"/>
      <c r="G64" s="112" t="s">
        <v>313</v>
      </c>
    </row>
    <row r="65" spans="1:7" ht="55.5" customHeight="1" x14ac:dyDescent="0.25">
      <c r="A65" s="165"/>
      <c r="B65" s="295"/>
      <c r="C65" s="171"/>
      <c r="D65" s="171"/>
      <c r="E65" s="171"/>
      <c r="F65" s="171"/>
      <c r="G65" s="293" t="s">
        <v>314</v>
      </c>
    </row>
    <row r="66" spans="1:7" ht="60.75" customHeight="1" thickBot="1" x14ac:dyDescent="0.3">
      <c r="A66" s="166"/>
      <c r="B66" s="296"/>
      <c r="C66" s="172"/>
      <c r="D66" s="172"/>
      <c r="E66" s="172"/>
      <c r="F66" s="172"/>
      <c r="G66" s="294"/>
    </row>
    <row r="67" spans="1:7" ht="27.75" customHeight="1" x14ac:dyDescent="0.25">
      <c r="A67" s="164">
        <v>17</v>
      </c>
      <c r="B67" s="297">
        <v>43281</v>
      </c>
      <c r="C67" s="170" t="s">
        <v>291</v>
      </c>
      <c r="D67" s="170" t="s">
        <v>292</v>
      </c>
      <c r="E67" s="170" t="s">
        <v>83</v>
      </c>
      <c r="F67" s="170" t="s">
        <v>310</v>
      </c>
      <c r="G67" s="292" t="s">
        <v>4</v>
      </c>
    </row>
    <row r="68" spans="1:7" ht="65.25" customHeight="1" x14ac:dyDescent="0.25">
      <c r="A68" s="165"/>
      <c r="B68" s="295"/>
      <c r="C68" s="171"/>
      <c r="D68" s="171"/>
      <c r="E68" s="171"/>
      <c r="F68" s="171"/>
      <c r="G68" s="293"/>
    </row>
    <row r="69" spans="1:7" ht="96" customHeight="1" x14ac:dyDescent="0.25">
      <c r="A69" s="165"/>
      <c r="B69" s="295"/>
      <c r="C69" s="171"/>
      <c r="D69" s="171"/>
      <c r="E69" s="171"/>
      <c r="F69" s="171"/>
      <c r="G69" s="293"/>
    </row>
    <row r="70" spans="1:7" thickBot="1" x14ac:dyDescent="0.3">
      <c r="A70" s="166"/>
      <c r="B70" s="296"/>
      <c r="C70" s="172"/>
      <c r="D70" s="172"/>
      <c r="E70" s="172"/>
      <c r="F70" s="172"/>
      <c r="G70" s="294"/>
    </row>
    <row r="71" spans="1:7" ht="27.75" customHeight="1" x14ac:dyDescent="0.25">
      <c r="A71" s="164">
        <v>18</v>
      </c>
      <c r="B71" s="297">
        <v>43281</v>
      </c>
      <c r="C71" s="170" t="s">
        <v>294</v>
      </c>
      <c r="D71" s="170" t="s">
        <v>316</v>
      </c>
      <c r="E71" s="170" t="s">
        <v>293</v>
      </c>
      <c r="F71" s="170" t="s">
        <v>322</v>
      </c>
      <c r="G71" s="292" t="s">
        <v>260</v>
      </c>
    </row>
    <row r="72" spans="1:7" ht="25.5" customHeight="1" x14ac:dyDescent="0.25">
      <c r="A72" s="165"/>
      <c r="B72" s="295"/>
      <c r="C72" s="171"/>
      <c r="D72" s="171"/>
      <c r="E72" s="171"/>
      <c r="F72" s="171"/>
      <c r="G72" s="293"/>
    </row>
    <row r="73" spans="1:7" ht="99" customHeight="1" x14ac:dyDescent="0.25">
      <c r="A73" s="165"/>
      <c r="B73" s="295"/>
      <c r="C73" s="171"/>
      <c r="D73" s="171"/>
      <c r="E73" s="171"/>
      <c r="F73" s="171"/>
      <c r="G73" s="293"/>
    </row>
    <row r="74" spans="1:7" ht="27.75" customHeight="1" thickBot="1" x14ac:dyDescent="0.3">
      <c r="A74" s="166"/>
      <c r="B74" s="296"/>
      <c r="C74" s="172"/>
      <c r="D74" s="172"/>
      <c r="E74" s="172"/>
      <c r="F74" s="172"/>
      <c r="G74" s="294"/>
    </row>
    <row r="75" spans="1:7" ht="15" x14ac:dyDescent="0.25">
      <c r="A75" s="105"/>
      <c r="B75" s="105"/>
      <c r="C75" s="105"/>
      <c r="D75" s="105"/>
      <c r="E75" s="105"/>
      <c r="F75" s="106"/>
      <c r="G75" s="105"/>
    </row>
    <row r="76" spans="1:7" ht="15" x14ac:dyDescent="0.25">
      <c r="A76" s="105"/>
      <c r="B76" s="105"/>
      <c r="C76" s="105"/>
      <c r="D76" s="105"/>
      <c r="E76" s="105"/>
      <c r="F76" s="106"/>
      <c r="G76" s="105"/>
    </row>
    <row r="77" spans="1:7" ht="15" x14ac:dyDescent="0.25">
      <c r="A77" s="105"/>
      <c r="B77" s="105"/>
      <c r="C77" s="105"/>
      <c r="D77" s="105"/>
      <c r="E77" s="105"/>
      <c r="F77" s="106"/>
      <c r="G77" s="105"/>
    </row>
    <row r="78" spans="1:7" ht="15" x14ac:dyDescent="0.25">
      <c r="A78" s="105"/>
      <c r="B78" s="105"/>
      <c r="C78" s="105"/>
      <c r="D78" s="105"/>
      <c r="E78" s="105"/>
      <c r="F78" s="106"/>
      <c r="G78" s="105"/>
    </row>
    <row r="79" spans="1:7" ht="15" x14ac:dyDescent="0.25">
      <c r="A79" s="105"/>
      <c r="B79" s="105"/>
      <c r="C79" s="105"/>
      <c r="D79" s="105"/>
      <c r="E79" s="105"/>
      <c r="F79" s="106"/>
      <c r="G79" s="105"/>
    </row>
    <row r="80" spans="1:7" ht="15" x14ac:dyDescent="0.25">
      <c r="A80" s="105"/>
      <c r="B80" s="105"/>
      <c r="C80" s="105"/>
      <c r="D80" s="105"/>
      <c r="E80" s="105"/>
      <c r="F80" s="106"/>
      <c r="G80" s="105"/>
    </row>
    <row r="81" spans="1:7" ht="15" x14ac:dyDescent="0.25">
      <c r="A81" s="105"/>
      <c r="B81" s="105"/>
      <c r="C81" s="105"/>
      <c r="D81" s="105"/>
      <c r="E81" s="105"/>
      <c r="F81" s="106"/>
      <c r="G81" s="105"/>
    </row>
    <row r="82" spans="1:7" ht="15" x14ac:dyDescent="0.25">
      <c r="A82" s="105"/>
      <c r="B82" s="105"/>
      <c r="C82" s="105"/>
      <c r="D82" s="105"/>
      <c r="E82" s="105"/>
      <c r="F82" s="106"/>
      <c r="G82" s="105"/>
    </row>
    <row r="83" spans="1:7" ht="15" x14ac:dyDescent="0.25">
      <c r="A83" s="105"/>
      <c r="B83" s="105"/>
      <c r="C83" s="105"/>
      <c r="D83" s="105"/>
      <c r="E83" s="105"/>
      <c r="F83" s="106"/>
      <c r="G83" s="105"/>
    </row>
    <row r="84" spans="1:7" ht="15" x14ac:dyDescent="0.25">
      <c r="A84" s="105"/>
      <c r="B84" s="105"/>
      <c r="C84" s="105"/>
      <c r="D84" s="105"/>
      <c r="E84" s="105"/>
      <c r="F84" s="106"/>
      <c r="G84" s="105"/>
    </row>
    <row r="85" spans="1:7" ht="15" x14ac:dyDescent="0.25">
      <c r="A85" s="105"/>
      <c r="B85" s="105"/>
      <c r="C85" s="105"/>
      <c r="D85" s="105"/>
      <c r="E85" s="105"/>
      <c r="F85" s="106"/>
      <c r="G85" s="105"/>
    </row>
    <row r="86" spans="1:7" ht="15" x14ac:dyDescent="0.25">
      <c r="A86" s="105"/>
      <c r="B86" s="105"/>
      <c r="C86" s="105"/>
      <c r="D86" s="105"/>
      <c r="E86" s="105"/>
      <c r="F86" s="106"/>
      <c r="G86" s="105"/>
    </row>
    <row r="87" spans="1:7" ht="15" x14ac:dyDescent="0.25">
      <c r="A87" s="105"/>
      <c r="B87" s="105"/>
      <c r="C87" s="105"/>
      <c r="D87" s="105"/>
      <c r="E87" s="105"/>
      <c r="F87" s="106"/>
      <c r="G87" s="105"/>
    </row>
    <row r="88" spans="1:7" ht="15" x14ac:dyDescent="0.25">
      <c r="A88" s="105"/>
      <c r="B88" s="105"/>
      <c r="C88" s="105"/>
      <c r="D88" s="105"/>
      <c r="E88" s="105"/>
      <c r="F88" s="106"/>
      <c r="G88" s="105"/>
    </row>
    <row r="89" spans="1:7" ht="15" x14ac:dyDescent="0.25">
      <c r="A89" s="105"/>
      <c r="B89" s="105"/>
      <c r="C89" s="105"/>
      <c r="D89" s="105"/>
      <c r="E89" s="105"/>
      <c r="F89" s="106"/>
      <c r="G89" s="105"/>
    </row>
    <row r="90" spans="1:7" ht="15" x14ac:dyDescent="0.25">
      <c r="A90" s="105"/>
      <c r="B90" s="105"/>
      <c r="C90" s="105"/>
      <c r="D90" s="105"/>
      <c r="E90" s="105"/>
      <c r="F90" s="106"/>
      <c r="G90" s="105"/>
    </row>
    <row r="91" spans="1:7" ht="15" x14ac:dyDescent="0.25">
      <c r="A91" s="105"/>
      <c r="B91" s="105"/>
      <c r="C91" s="105"/>
      <c r="D91" s="105"/>
      <c r="E91" s="105"/>
      <c r="F91" s="106"/>
      <c r="G91" s="105"/>
    </row>
    <row r="92" spans="1:7" ht="15" x14ac:dyDescent="0.25">
      <c r="A92" s="105"/>
      <c r="B92" s="105"/>
      <c r="C92" s="105"/>
      <c r="D92" s="105"/>
      <c r="E92" s="105"/>
      <c r="F92" s="106"/>
      <c r="G92" s="105"/>
    </row>
    <row r="93" spans="1:7" ht="15" x14ac:dyDescent="0.25">
      <c r="A93" s="105"/>
      <c r="B93" s="105"/>
      <c r="C93" s="105"/>
      <c r="D93" s="105"/>
      <c r="E93" s="105"/>
      <c r="F93" s="106"/>
      <c r="G93" s="105"/>
    </row>
    <row r="94" spans="1:7" ht="15" x14ac:dyDescent="0.25">
      <c r="A94" s="105"/>
      <c r="B94" s="105"/>
      <c r="C94" s="105"/>
      <c r="D94" s="105"/>
      <c r="E94" s="105"/>
      <c r="F94" s="106"/>
      <c r="G94" s="105"/>
    </row>
    <row r="95" spans="1:7" ht="15" x14ac:dyDescent="0.25">
      <c r="A95" s="105"/>
      <c r="B95" s="105"/>
      <c r="C95" s="105"/>
      <c r="D95" s="105"/>
      <c r="E95" s="105"/>
      <c r="F95" s="106"/>
      <c r="G95" s="105"/>
    </row>
    <row r="96" spans="1:7" ht="15" x14ac:dyDescent="0.25">
      <c r="A96" s="105"/>
      <c r="B96" s="105"/>
      <c r="C96" s="105"/>
      <c r="D96" s="105"/>
      <c r="E96" s="105"/>
      <c r="F96" s="106"/>
      <c r="G96" s="105"/>
    </row>
    <row r="97" spans="1:7" ht="15" x14ac:dyDescent="0.25">
      <c r="A97" s="105"/>
      <c r="B97" s="105"/>
      <c r="C97" s="105"/>
      <c r="D97" s="105"/>
      <c r="E97" s="105"/>
      <c r="F97" s="106"/>
      <c r="G97" s="105"/>
    </row>
    <row r="98" spans="1:7" ht="15" x14ac:dyDescent="0.25">
      <c r="A98" s="105"/>
      <c r="B98" s="105"/>
      <c r="C98" s="105"/>
      <c r="D98" s="105"/>
      <c r="E98" s="105"/>
      <c r="F98" s="106"/>
      <c r="G98" s="105"/>
    </row>
    <row r="99" spans="1:7" ht="15" x14ac:dyDescent="0.25">
      <c r="A99" s="105"/>
      <c r="B99" s="105"/>
      <c r="C99" s="105"/>
      <c r="D99" s="105"/>
      <c r="E99" s="105"/>
      <c r="F99" s="106"/>
      <c r="G99" s="105"/>
    </row>
    <row r="100" spans="1:7" ht="15" x14ac:dyDescent="0.25">
      <c r="A100" s="105"/>
      <c r="B100" s="105"/>
      <c r="C100" s="105"/>
      <c r="D100" s="105"/>
      <c r="E100" s="105"/>
      <c r="F100" s="106"/>
      <c r="G100" s="105"/>
    </row>
    <row r="101" spans="1:7" ht="15" x14ac:dyDescent="0.25">
      <c r="A101" s="105"/>
      <c r="B101" s="105"/>
      <c r="C101" s="105"/>
      <c r="D101" s="105"/>
      <c r="E101" s="105"/>
      <c r="F101" s="106"/>
      <c r="G101" s="105"/>
    </row>
    <row r="102" spans="1:7" ht="15" x14ac:dyDescent="0.25">
      <c r="A102" s="105"/>
      <c r="B102" s="105"/>
      <c r="C102" s="105"/>
      <c r="D102" s="105"/>
      <c r="E102" s="105"/>
      <c r="F102" s="106"/>
      <c r="G102" s="105"/>
    </row>
    <row r="103" spans="1:7" ht="15" x14ac:dyDescent="0.25">
      <c r="A103" s="105"/>
      <c r="B103" s="105"/>
      <c r="C103" s="105"/>
      <c r="D103" s="105"/>
      <c r="E103" s="105"/>
      <c r="F103" s="106"/>
      <c r="G103" s="105"/>
    </row>
    <row r="104" spans="1:7" ht="15" x14ac:dyDescent="0.25">
      <c r="A104" s="105"/>
      <c r="B104" s="105"/>
      <c r="C104" s="105"/>
      <c r="D104" s="105"/>
      <c r="E104" s="105"/>
      <c r="F104" s="106"/>
      <c r="G104" s="105"/>
    </row>
    <row r="105" spans="1:7" ht="15" x14ac:dyDescent="0.25">
      <c r="A105" s="105"/>
      <c r="B105" s="105"/>
      <c r="C105" s="105"/>
      <c r="D105" s="105"/>
      <c r="E105" s="105"/>
      <c r="F105" s="106"/>
      <c r="G105" s="105"/>
    </row>
    <row r="106" spans="1:7" ht="15" x14ac:dyDescent="0.25">
      <c r="A106" s="105"/>
      <c r="B106" s="105"/>
      <c r="C106" s="105"/>
      <c r="D106" s="105"/>
      <c r="E106" s="105"/>
      <c r="F106" s="106"/>
      <c r="G106" s="105"/>
    </row>
    <row r="107" spans="1:7" ht="15" x14ac:dyDescent="0.25">
      <c r="A107" s="105"/>
      <c r="B107" s="105"/>
      <c r="C107" s="105"/>
      <c r="D107" s="105"/>
      <c r="E107" s="105"/>
      <c r="F107" s="106"/>
      <c r="G107" s="105"/>
    </row>
    <row r="108" spans="1:7" ht="15" x14ac:dyDescent="0.25">
      <c r="A108" s="105"/>
      <c r="B108" s="105"/>
      <c r="C108" s="105"/>
      <c r="D108" s="105"/>
      <c r="E108" s="105"/>
      <c r="F108" s="106"/>
      <c r="G108" s="105"/>
    </row>
    <row r="109" spans="1:7" ht="15" x14ac:dyDescent="0.25">
      <c r="A109" s="105"/>
      <c r="B109" s="105"/>
      <c r="C109" s="105"/>
      <c r="D109" s="105"/>
      <c r="E109" s="105"/>
      <c r="F109" s="106"/>
      <c r="G109" s="105"/>
    </row>
    <row r="110" spans="1:7" ht="15" x14ac:dyDescent="0.25">
      <c r="A110" s="105"/>
      <c r="B110" s="105"/>
      <c r="C110" s="105"/>
      <c r="D110" s="105"/>
      <c r="E110" s="105"/>
      <c r="F110" s="106"/>
      <c r="G110" s="105"/>
    </row>
    <row r="111" spans="1:7" ht="15" x14ac:dyDescent="0.25">
      <c r="A111" s="105"/>
      <c r="B111" s="105"/>
      <c r="C111" s="105"/>
      <c r="D111" s="105"/>
      <c r="E111" s="105"/>
      <c r="F111" s="106"/>
      <c r="G111" s="105"/>
    </row>
    <row r="112" spans="1:7" ht="15" x14ac:dyDescent="0.25">
      <c r="A112" s="105"/>
      <c r="B112" s="105"/>
      <c r="C112" s="105"/>
      <c r="D112" s="105"/>
      <c r="E112" s="105"/>
      <c r="F112" s="106"/>
      <c r="G112" s="105"/>
    </row>
    <row r="113" spans="1:7" ht="15" x14ac:dyDescent="0.25">
      <c r="A113" s="105"/>
      <c r="B113" s="105"/>
      <c r="C113" s="105"/>
      <c r="D113" s="105"/>
      <c r="E113" s="105"/>
      <c r="F113" s="106"/>
      <c r="G113" s="105"/>
    </row>
    <row r="114" spans="1:7" ht="15" x14ac:dyDescent="0.25">
      <c r="A114" s="105"/>
      <c r="B114" s="105"/>
      <c r="C114" s="105"/>
      <c r="D114" s="105"/>
      <c r="E114" s="105"/>
      <c r="F114" s="106"/>
      <c r="G114" s="105"/>
    </row>
    <row r="115" spans="1:7" ht="15" x14ac:dyDescent="0.25">
      <c r="A115" s="105"/>
      <c r="B115" s="105"/>
      <c r="C115" s="105"/>
      <c r="D115" s="105"/>
      <c r="E115" s="105"/>
      <c r="F115" s="106"/>
      <c r="G115" s="105"/>
    </row>
    <row r="116" spans="1:7" ht="15" x14ac:dyDescent="0.25">
      <c r="A116" s="105"/>
      <c r="B116" s="105"/>
      <c r="C116" s="105"/>
      <c r="D116" s="105"/>
      <c r="E116" s="105"/>
      <c r="F116" s="106"/>
      <c r="G116" s="105"/>
    </row>
    <row r="117" spans="1:7" ht="15" x14ac:dyDescent="0.25">
      <c r="A117" s="105"/>
      <c r="B117" s="105"/>
      <c r="C117" s="105"/>
      <c r="D117" s="105"/>
      <c r="E117" s="105"/>
      <c r="F117" s="106"/>
      <c r="G117" s="105"/>
    </row>
    <row r="118" spans="1:7" ht="15" x14ac:dyDescent="0.25">
      <c r="A118" s="105"/>
      <c r="B118" s="105"/>
      <c r="C118" s="105"/>
      <c r="D118" s="105"/>
      <c r="E118" s="105"/>
      <c r="F118" s="106"/>
      <c r="G118" s="105"/>
    </row>
    <row r="119" spans="1:7" ht="15" x14ac:dyDescent="0.25">
      <c r="A119" s="105"/>
      <c r="B119" s="105"/>
      <c r="C119" s="105"/>
      <c r="D119" s="105"/>
      <c r="E119" s="105"/>
      <c r="F119" s="106"/>
      <c r="G119" s="105"/>
    </row>
    <row r="120" spans="1:7" ht="15" x14ac:dyDescent="0.25">
      <c r="A120" s="105"/>
      <c r="B120" s="105"/>
      <c r="C120" s="105"/>
      <c r="D120" s="105"/>
      <c r="E120" s="105"/>
      <c r="F120" s="106"/>
      <c r="G120" s="105"/>
    </row>
    <row r="121" spans="1:7" ht="15" x14ac:dyDescent="0.25">
      <c r="A121" s="105"/>
      <c r="B121" s="105"/>
      <c r="C121" s="105"/>
      <c r="D121" s="105"/>
      <c r="E121" s="105"/>
      <c r="F121" s="106"/>
      <c r="G121" s="105"/>
    </row>
  </sheetData>
  <mergeCells count="112">
    <mergeCell ref="F17:F20"/>
    <mergeCell ref="B40:B43"/>
    <mergeCell ref="C40:C43"/>
    <mergeCell ref="D40:D43"/>
    <mergeCell ref="E40:E43"/>
    <mergeCell ref="F40:F43"/>
    <mergeCell ref="A21:A24"/>
    <mergeCell ref="A26:A30"/>
    <mergeCell ref="A31:A35"/>
    <mergeCell ref="B31:B35"/>
    <mergeCell ref="C31:C35"/>
    <mergeCell ref="D31:D35"/>
    <mergeCell ref="E31:E35"/>
    <mergeCell ref="F31:F35"/>
    <mergeCell ref="A17:A20"/>
    <mergeCell ref="C26:C30"/>
    <mergeCell ref="B26:B30"/>
    <mergeCell ref="B17:B20"/>
    <mergeCell ref="C17:C20"/>
    <mergeCell ref="D17:D20"/>
    <mergeCell ref="E21:E24"/>
    <mergeCell ref="F21:F24"/>
    <mergeCell ref="B6:G6"/>
    <mergeCell ref="A8:B8"/>
    <mergeCell ref="A9:A12"/>
    <mergeCell ref="A36:A39"/>
    <mergeCell ref="G13:G15"/>
    <mergeCell ref="G9:G12"/>
    <mergeCell ref="G31:G35"/>
    <mergeCell ref="D26:D30"/>
    <mergeCell ref="E26:E30"/>
    <mergeCell ref="F26:F30"/>
    <mergeCell ref="G26:G30"/>
    <mergeCell ref="B13:B16"/>
    <mergeCell ref="C13:C16"/>
    <mergeCell ref="D13:D16"/>
    <mergeCell ref="E13:E16"/>
    <mergeCell ref="F13:F16"/>
    <mergeCell ref="B9:B12"/>
    <mergeCell ref="C9:C12"/>
    <mergeCell ref="E9:E12"/>
    <mergeCell ref="D9:D12"/>
    <mergeCell ref="F9:F12"/>
    <mergeCell ref="B21:B24"/>
    <mergeCell ref="C21:C24"/>
    <mergeCell ref="D21:D24"/>
    <mergeCell ref="G71:G74"/>
    <mergeCell ref="B71:B74"/>
    <mergeCell ref="C71:C74"/>
    <mergeCell ref="D71:D74"/>
    <mergeCell ref="E71:E74"/>
    <mergeCell ref="F71:F74"/>
    <mergeCell ref="A63:A66"/>
    <mergeCell ref="A59:A62"/>
    <mergeCell ref="A71:A74"/>
    <mergeCell ref="A67:A70"/>
    <mergeCell ref="B67:B70"/>
    <mergeCell ref="C67:C70"/>
    <mergeCell ref="D67:D70"/>
    <mergeCell ref="E67:E70"/>
    <mergeCell ref="F67:F70"/>
    <mergeCell ref="B63:B66"/>
    <mergeCell ref="C63:C66"/>
    <mergeCell ref="D63:D66"/>
    <mergeCell ref="C59:C62"/>
    <mergeCell ref="D59:D62"/>
    <mergeCell ref="E59:E62"/>
    <mergeCell ref="G67:G70"/>
    <mergeCell ref="E63:E66"/>
    <mergeCell ref="F63:F66"/>
    <mergeCell ref="A13:A16"/>
    <mergeCell ref="G65:G66"/>
    <mergeCell ref="G48:G49"/>
    <mergeCell ref="B36:B39"/>
    <mergeCell ref="C36:C39"/>
    <mergeCell ref="D36:D39"/>
    <mergeCell ref="E36:E39"/>
    <mergeCell ref="F36:F39"/>
    <mergeCell ref="A40:A43"/>
    <mergeCell ref="E48:E49"/>
    <mergeCell ref="F48:F49"/>
    <mergeCell ref="A54:A57"/>
    <mergeCell ref="A50:A53"/>
    <mergeCell ref="B44:B47"/>
    <mergeCell ref="C44:C47"/>
    <mergeCell ref="D44:D47"/>
    <mergeCell ref="E44:E47"/>
    <mergeCell ref="F44:F47"/>
    <mergeCell ref="A44:A47"/>
    <mergeCell ref="G17:G20"/>
    <mergeCell ref="E17:E20"/>
    <mergeCell ref="G54:G57"/>
    <mergeCell ref="G50:G53"/>
    <mergeCell ref="G44:G45"/>
    <mergeCell ref="G40:G43"/>
    <mergeCell ref="G36:G38"/>
    <mergeCell ref="A48:A49"/>
    <mergeCell ref="F59:F62"/>
    <mergeCell ref="B54:B57"/>
    <mergeCell ref="C54:C57"/>
    <mergeCell ref="D54:D57"/>
    <mergeCell ref="E54:E57"/>
    <mergeCell ref="F54:F57"/>
    <mergeCell ref="B50:B53"/>
    <mergeCell ref="C50:C53"/>
    <mergeCell ref="D50:D53"/>
    <mergeCell ref="E50:E53"/>
    <mergeCell ref="F50:F53"/>
    <mergeCell ref="B48:B49"/>
    <mergeCell ref="C48:C49"/>
    <mergeCell ref="D48:D49"/>
    <mergeCell ref="B59:B62"/>
  </mergeCells>
  <pageMargins left="0.31496062992125984" right="0.35433070866141736" top="0.51181102362204722" bottom="0.51181102362204722" header="0.15748031496062992" footer="0.31496062992125984"/>
  <pageSetup orientation="portrait" r:id="rId1"/>
  <headerFooter>
    <oddFooter>&amp;L&amp;9&amp;K02-089Superintendencia de Vigilancia y Seguridad Privada&amp;C&amp;P&amp;R&amp;9&amp;K02-074Depto Estadisticas y Gestión Documental SVSP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41"/>
  <sheetViews>
    <sheetView topLeftCell="A28" workbookViewId="0">
      <selection activeCell="A28" sqref="A1:F1048576"/>
    </sheetView>
  </sheetViews>
  <sheetFormatPr baseColWidth="10" defaultRowHeight="15" x14ac:dyDescent="0.25"/>
  <cols>
    <col min="1" max="1" width="16.140625" customWidth="1"/>
    <col min="2" max="2" width="26.85546875" customWidth="1"/>
    <col min="3" max="3" width="35.42578125" customWidth="1"/>
  </cols>
  <sheetData>
    <row r="1" spans="1:4" ht="72.75" customHeight="1" x14ac:dyDescent="0.25"/>
    <row r="2" spans="1:4" ht="18.75" x14ac:dyDescent="0.3">
      <c r="A2" s="209" t="s">
        <v>6</v>
      </c>
      <c r="B2" s="209"/>
      <c r="C2" s="209"/>
    </row>
    <row r="3" spans="1:4" ht="18.75" x14ac:dyDescent="0.3">
      <c r="A3" s="209" t="s">
        <v>7</v>
      </c>
      <c r="B3" s="209"/>
      <c r="C3" s="209"/>
    </row>
    <row r="5" spans="1:4" x14ac:dyDescent="0.25">
      <c r="A5" s="210" t="s">
        <v>279</v>
      </c>
      <c r="B5" s="210"/>
      <c r="C5" s="210"/>
    </row>
    <row r="6" spans="1:4" ht="18.75" x14ac:dyDescent="0.3">
      <c r="C6" s="316" t="s">
        <v>276</v>
      </c>
      <c r="D6" s="316"/>
    </row>
    <row r="7" spans="1:4" ht="18.75" x14ac:dyDescent="0.3">
      <c r="A7" s="97" t="s">
        <v>297</v>
      </c>
      <c r="C7" s="98">
        <f>+JUNIO!A71</f>
        <v>18</v>
      </c>
    </row>
    <row r="8" spans="1:4" x14ac:dyDescent="0.25">
      <c r="A8" s="210" t="s">
        <v>295</v>
      </c>
      <c r="B8" s="210"/>
      <c r="C8" s="210"/>
      <c r="D8" s="210"/>
    </row>
    <row r="9" spans="1:4" x14ac:dyDescent="0.25">
      <c r="A9" s="161" t="s">
        <v>10</v>
      </c>
      <c r="B9" s="163"/>
      <c r="C9" s="3">
        <f>+JUNIO!I9</f>
        <v>7</v>
      </c>
    </row>
    <row r="10" spans="1:4" x14ac:dyDescent="0.25">
      <c r="A10" s="161" t="s">
        <v>11</v>
      </c>
      <c r="B10" s="163"/>
      <c r="C10" s="3">
        <f>+JUNIO!J9</f>
        <v>2</v>
      </c>
    </row>
    <row r="11" spans="1:4" x14ac:dyDescent="0.25">
      <c r="A11" s="161" t="s">
        <v>12</v>
      </c>
      <c r="B11" s="163"/>
      <c r="C11" s="3">
        <f>+JUNIO!K9</f>
        <v>4</v>
      </c>
    </row>
    <row r="12" spans="1:4" x14ac:dyDescent="0.25">
      <c r="A12" s="161" t="s">
        <v>124</v>
      </c>
      <c r="B12" s="163"/>
      <c r="C12" s="3">
        <f>+JUNIO!L9</f>
        <v>6</v>
      </c>
    </row>
    <row r="13" spans="1:4" x14ac:dyDescent="0.25">
      <c r="A13" s="161" t="s">
        <v>125</v>
      </c>
      <c r="B13" s="163"/>
      <c r="C13" s="3">
        <f>+JUNIO!M9</f>
        <v>4</v>
      </c>
    </row>
    <row r="14" spans="1:4" x14ac:dyDescent="0.25">
      <c r="A14" s="161" t="s">
        <v>126</v>
      </c>
      <c r="B14" s="163"/>
      <c r="C14" s="3">
        <f>+JUNIO!N9</f>
        <v>1</v>
      </c>
    </row>
    <row r="15" spans="1:4" x14ac:dyDescent="0.25">
      <c r="A15" s="161" t="s">
        <v>127</v>
      </c>
      <c r="B15" s="163"/>
      <c r="C15" s="3">
        <f>+JUNIO!O9</f>
        <v>3</v>
      </c>
    </row>
    <row r="16" spans="1:4" x14ac:dyDescent="0.25">
      <c r="A16" s="161" t="s">
        <v>128</v>
      </c>
      <c r="B16" s="163"/>
      <c r="C16" s="3">
        <f>+JUNIO!P9</f>
        <v>3</v>
      </c>
    </row>
    <row r="33" spans="1:4" ht="15.75" thickBot="1" x14ac:dyDescent="0.3">
      <c r="A33" s="20" t="s">
        <v>35</v>
      </c>
      <c r="B33" s="21"/>
      <c r="C33" s="21"/>
    </row>
    <row r="34" spans="1:4" ht="24.75" customHeight="1" x14ac:dyDescent="0.25">
      <c r="A34" s="265" t="s">
        <v>136</v>
      </c>
      <c r="B34" s="266"/>
      <c r="C34" s="266"/>
      <c r="D34" s="267"/>
    </row>
    <row r="35" spans="1:4" ht="24.75" customHeight="1" x14ac:dyDescent="0.25">
      <c r="A35" s="259" t="s">
        <v>137</v>
      </c>
      <c r="B35" s="260"/>
      <c r="C35" s="260"/>
      <c r="D35" s="261"/>
    </row>
    <row r="36" spans="1:4" ht="24.75" customHeight="1" x14ac:dyDescent="0.25">
      <c r="A36" s="259" t="s">
        <v>138</v>
      </c>
      <c r="B36" s="260"/>
      <c r="C36" s="260"/>
      <c r="D36" s="261"/>
    </row>
    <row r="37" spans="1:4" ht="24.75" customHeight="1" x14ac:dyDescent="0.25">
      <c r="A37" s="259" t="s">
        <v>139</v>
      </c>
      <c r="B37" s="260"/>
      <c r="C37" s="260"/>
      <c r="D37" s="261"/>
    </row>
    <row r="38" spans="1:4" ht="24.75" customHeight="1" x14ac:dyDescent="0.25">
      <c r="A38" s="259" t="s">
        <v>140</v>
      </c>
      <c r="B38" s="260"/>
      <c r="C38" s="260"/>
      <c r="D38" s="261"/>
    </row>
    <row r="39" spans="1:4" ht="24.75" customHeight="1" x14ac:dyDescent="0.25">
      <c r="A39" s="259" t="s">
        <v>141</v>
      </c>
      <c r="B39" s="260"/>
      <c r="C39" s="260"/>
      <c r="D39" s="261"/>
    </row>
    <row r="40" spans="1:4" ht="24.75" customHeight="1" x14ac:dyDescent="0.25">
      <c r="A40" s="259" t="s">
        <v>143</v>
      </c>
      <c r="B40" s="260"/>
      <c r="C40" s="260"/>
      <c r="D40" s="261"/>
    </row>
    <row r="41" spans="1:4" ht="24.75" customHeight="1" thickBot="1" x14ac:dyDescent="0.3">
      <c r="A41" s="262" t="s">
        <v>142</v>
      </c>
      <c r="B41" s="263"/>
      <c r="C41" s="263"/>
      <c r="D41" s="264"/>
    </row>
  </sheetData>
  <mergeCells count="21">
    <mergeCell ref="A40:D40"/>
    <mergeCell ref="A41:D41"/>
    <mergeCell ref="A34:D34"/>
    <mergeCell ref="A35:D35"/>
    <mergeCell ref="A36:D36"/>
    <mergeCell ref="A37:D37"/>
    <mergeCell ref="A38:D38"/>
    <mergeCell ref="A39:D39"/>
    <mergeCell ref="A16:B16"/>
    <mergeCell ref="A2:C2"/>
    <mergeCell ref="A3:C3"/>
    <mergeCell ref="A5:C5"/>
    <mergeCell ref="C6:D6"/>
    <mergeCell ref="A9:B9"/>
    <mergeCell ref="A10:B10"/>
    <mergeCell ref="A8:D8"/>
    <mergeCell ref="A11:B11"/>
    <mergeCell ref="A12:B12"/>
    <mergeCell ref="A13:B13"/>
    <mergeCell ref="A14:B14"/>
    <mergeCell ref="A15:B15"/>
  </mergeCells>
  <pageMargins left="0.77" right="0.45" top="0.3" bottom="0.39" header="0.14000000000000001" footer="0.21"/>
  <pageSetup paperSize="11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6:O73"/>
  <sheetViews>
    <sheetView topLeftCell="A70" zoomScale="136" zoomScaleNormal="136" workbookViewId="0">
      <selection activeCell="I72" sqref="I72"/>
    </sheetView>
  </sheetViews>
  <sheetFormatPr baseColWidth="10" defaultRowHeight="15.75" x14ac:dyDescent="0.25"/>
  <cols>
    <col min="1" max="1" width="3.140625" style="90" customWidth="1"/>
    <col min="2" max="2" width="9.42578125" style="114" customWidth="1"/>
    <col min="3" max="3" width="15.28515625" style="114" customWidth="1"/>
    <col min="4" max="4" width="11.28515625" style="121" customWidth="1"/>
    <col min="5" max="5" width="10.28515625" style="121" customWidth="1"/>
    <col min="6" max="6" width="16.42578125" style="122" customWidth="1"/>
    <col min="7" max="7" width="8.7109375" style="121" customWidth="1"/>
    <col min="8" max="8" width="12.85546875" customWidth="1"/>
    <col min="9" max="9" width="10.85546875" customWidth="1"/>
    <col min="10" max="10" width="6.42578125" customWidth="1"/>
    <col min="11" max="11" width="8.140625" customWidth="1"/>
    <col min="12" max="12" width="6.7109375" customWidth="1"/>
    <col min="13" max="13" width="9.85546875" customWidth="1"/>
    <col min="14" max="14" width="5.7109375" customWidth="1"/>
    <col min="15" max="15" width="6" customWidth="1"/>
  </cols>
  <sheetData>
    <row r="6" spans="1:15" ht="65.25" customHeight="1" x14ac:dyDescent="0.25">
      <c r="A6" s="252" t="s">
        <v>115</v>
      </c>
      <c r="B6" s="252"/>
      <c r="C6" s="252"/>
      <c r="D6" s="252"/>
      <c r="E6" s="252"/>
      <c r="F6" s="252"/>
      <c r="G6" s="252"/>
    </row>
    <row r="7" spans="1:15" ht="19.5" thickBot="1" x14ac:dyDescent="0.3">
      <c r="A7" s="139" t="s">
        <v>191</v>
      </c>
      <c r="B7" s="9"/>
      <c r="C7" s="9"/>
      <c r="D7" s="115"/>
      <c r="E7" s="115"/>
      <c r="F7" s="116"/>
      <c r="G7" s="138" t="s">
        <v>325</v>
      </c>
    </row>
    <row r="8" spans="1:15" ht="75.75" thickBot="1" x14ac:dyDescent="0.3">
      <c r="A8" s="290" t="s">
        <v>1</v>
      </c>
      <c r="B8" s="291"/>
      <c r="C8" s="133" t="s">
        <v>0</v>
      </c>
      <c r="D8" s="134" t="s">
        <v>73</v>
      </c>
      <c r="E8" s="41" t="s">
        <v>2</v>
      </c>
      <c r="F8" s="117" t="s">
        <v>193</v>
      </c>
      <c r="G8" s="118" t="s">
        <v>67</v>
      </c>
      <c r="H8" s="135" t="s">
        <v>10</v>
      </c>
      <c r="I8" s="135" t="s">
        <v>11</v>
      </c>
      <c r="J8" s="135" t="s">
        <v>12</v>
      </c>
      <c r="K8" s="135" t="s">
        <v>124</v>
      </c>
      <c r="L8" s="135" t="s">
        <v>125</v>
      </c>
      <c r="M8" s="135" t="s">
        <v>126</v>
      </c>
      <c r="N8" s="135" t="s">
        <v>127</v>
      </c>
      <c r="O8" s="136" t="s">
        <v>128</v>
      </c>
    </row>
    <row r="9" spans="1:15" ht="25.5" customHeight="1" x14ac:dyDescent="0.25">
      <c r="A9" s="341">
        <v>1</v>
      </c>
      <c r="B9" s="295">
        <v>43282</v>
      </c>
      <c r="C9" s="170" t="s">
        <v>328</v>
      </c>
      <c r="D9" s="359" t="s">
        <v>258</v>
      </c>
      <c r="E9" s="292" t="s">
        <v>85</v>
      </c>
      <c r="F9" s="292" t="s">
        <v>374</v>
      </c>
      <c r="G9" s="292" t="s">
        <v>375</v>
      </c>
      <c r="H9" s="54">
        <v>14</v>
      </c>
      <c r="I9" s="137"/>
      <c r="J9" s="137">
        <v>13</v>
      </c>
      <c r="K9" s="137"/>
      <c r="L9" s="137">
        <v>3</v>
      </c>
      <c r="M9" s="137"/>
      <c r="N9" s="137">
        <v>2</v>
      </c>
      <c r="O9" s="137"/>
    </row>
    <row r="10" spans="1:15" ht="15.75" customHeight="1" x14ac:dyDescent="0.25">
      <c r="A10" s="342"/>
      <c r="B10" s="295"/>
      <c r="C10" s="171"/>
      <c r="D10" s="360"/>
      <c r="E10" s="293"/>
      <c r="F10" s="293"/>
      <c r="G10" s="293"/>
    </row>
    <row r="11" spans="1:15" ht="19.5" customHeight="1" x14ac:dyDescent="0.25">
      <c r="A11" s="342"/>
      <c r="B11" s="295"/>
      <c r="C11" s="171"/>
      <c r="D11" s="360"/>
      <c r="E11" s="293"/>
      <c r="F11" s="293"/>
      <c r="G11" s="293"/>
    </row>
    <row r="12" spans="1:15" ht="165.75" customHeight="1" thickBot="1" x14ac:dyDescent="0.3">
      <c r="A12" s="343"/>
      <c r="B12" s="296"/>
      <c r="C12" s="172"/>
      <c r="D12" s="361"/>
      <c r="E12" s="294"/>
      <c r="F12" s="294"/>
      <c r="G12" s="294"/>
    </row>
    <row r="13" spans="1:15" ht="15" customHeight="1" x14ac:dyDescent="0.25">
      <c r="A13" s="341">
        <v>2</v>
      </c>
      <c r="B13" s="295">
        <v>43282</v>
      </c>
      <c r="C13" s="317" t="s">
        <v>354</v>
      </c>
      <c r="D13" s="320" t="s">
        <v>353</v>
      </c>
      <c r="E13" s="301" t="s">
        <v>357</v>
      </c>
      <c r="F13" s="292" t="s">
        <v>376</v>
      </c>
      <c r="G13" s="292" t="s">
        <v>377</v>
      </c>
    </row>
    <row r="14" spans="1:15" ht="8.25" customHeight="1" x14ac:dyDescent="0.25">
      <c r="A14" s="342"/>
      <c r="B14" s="295"/>
      <c r="C14" s="318"/>
      <c r="D14" s="321"/>
      <c r="E14" s="302"/>
      <c r="F14" s="293"/>
      <c r="G14" s="293"/>
    </row>
    <row r="15" spans="1:15" ht="8.25" customHeight="1" x14ac:dyDescent="0.25">
      <c r="A15" s="342"/>
      <c r="B15" s="295"/>
      <c r="C15" s="318"/>
      <c r="D15" s="321"/>
      <c r="E15" s="302"/>
      <c r="F15" s="293"/>
      <c r="G15" s="293"/>
    </row>
    <row r="16" spans="1:15" ht="260.25" customHeight="1" thickBot="1" x14ac:dyDescent="0.3">
      <c r="A16" s="343"/>
      <c r="B16" s="296"/>
      <c r="C16" s="319"/>
      <c r="D16" s="322"/>
      <c r="E16" s="303"/>
      <c r="F16" s="294"/>
      <c r="G16" s="294"/>
    </row>
    <row r="17" spans="1:7" ht="15" hidden="1" customHeight="1" x14ac:dyDescent="0.25">
      <c r="A17" s="323">
        <v>3</v>
      </c>
      <c r="B17" s="295">
        <v>43284</v>
      </c>
      <c r="C17" s="170" t="s">
        <v>338</v>
      </c>
      <c r="D17" s="354" t="s">
        <v>336</v>
      </c>
      <c r="E17" s="292" t="s">
        <v>21</v>
      </c>
      <c r="F17" s="292" t="s">
        <v>379</v>
      </c>
      <c r="G17" s="292" t="s">
        <v>378</v>
      </c>
    </row>
    <row r="18" spans="1:7" ht="15" hidden="1" x14ac:dyDescent="0.25">
      <c r="A18" s="324"/>
      <c r="B18" s="295"/>
      <c r="C18" s="171"/>
      <c r="D18" s="355"/>
      <c r="E18" s="293"/>
      <c r="F18" s="357"/>
      <c r="G18" s="293"/>
    </row>
    <row r="19" spans="1:7" ht="4.5" hidden="1" customHeight="1" x14ac:dyDescent="0.25">
      <c r="A19" s="324"/>
      <c r="B19" s="295"/>
      <c r="C19" s="171"/>
      <c r="D19" s="355"/>
      <c r="E19" s="293"/>
      <c r="F19" s="357"/>
      <c r="G19" s="293"/>
    </row>
    <row r="20" spans="1:7" ht="158.25" customHeight="1" thickBot="1" x14ac:dyDescent="0.3">
      <c r="A20" s="325"/>
      <c r="B20" s="296"/>
      <c r="C20" s="172"/>
      <c r="D20" s="356"/>
      <c r="E20" s="294"/>
      <c r="F20" s="358"/>
      <c r="G20" s="294"/>
    </row>
    <row r="21" spans="1:7" ht="15" x14ac:dyDescent="0.25">
      <c r="A21" s="323">
        <v>4</v>
      </c>
      <c r="B21" s="352">
        <v>43284</v>
      </c>
      <c r="C21" s="338" t="s">
        <v>365</v>
      </c>
      <c r="D21" s="349" t="s">
        <v>334</v>
      </c>
      <c r="E21" s="349"/>
      <c r="F21" s="338" t="s">
        <v>380</v>
      </c>
      <c r="G21" s="338" t="s">
        <v>220</v>
      </c>
    </row>
    <row r="22" spans="1:7" ht="15" x14ac:dyDescent="0.25">
      <c r="A22" s="324"/>
      <c r="B22" s="352"/>
      <c r="C22" s="339"/>
      <c r="D22" s="350"/>
      <c r="E22" s="350"/>
      <c r="F22" s="339"/>
      <c r="G22" s="339"/>
    </row>
    <row r="23" spans="1:7" ht="27.75" customHeight="1" x14ac:dyDescent="0.25">
      <c r="A23" s="324"/>
      <c r="B23" s="352"/>
      <c r="C23" s="339"/>
      <c r="D23" s="350"/>
      <c r="E23" s="350"/>
      <c r="F23" s="339"/>
      <c r="G23" s="339"/>
    </row>
    <row r="24" spans="1:7" ht="93.75" customHeight="1" thickBot="1" x14ac:dyDescent="0.3">
      <c r="A24" s="325"/>
      <c r="B24" s="353"/>
      <c r="C24" s="340"/>
      <c r="D24" s="351"/>
      <c r="E24" s="351"/>
      <c r="F24" s="340"/>
      <c r="G24" s="340"/>
    </row>
    <row r="25" spans="1:7" ht="9" customHeight="1" x14ac:dyDescent="0.25">
      <c r="A25" s="323">
        <v>5</v>
      </c>
      <c r="B25" s="335">
        <v>43286</v>
      </c>
      <c r="C25" s="332" t="s">
        <v>328</v>
      </c>
      <c r="D25" s="329" t="s">
        <v>258</v>
      </c>
      <c r="E25" s="329" t="s">
        <v>21</v>
      </c>
      <c r="F25" s="338" t="s">
        <v>394</v>
      </c>
      <c r="G25" s="338" t="s">
        <v>260</v>
      </c>
    </row>
    <row r="26" spans="1:7" ht="15" x14ac:dyDescent="0.25">
      <c r="A26" s="324"/>
      <c r="B26" s="336"/>
      <c r="C26" s="333"/>
      <c r="D26" s="330"/>
      <c r="E26" s="330"/>
      <c r="F26" s="339"/>
      <c r="G26" s="339"/>
    </row>
    <row r="27" spans="1:7" ht="5.25" customHeight="1" x14ac:dyDescent="0.25">
      <c r="A27" s="324"/>
      <c r="B27" s="336"/>
      <c r="C27" s="333"/>
      <c r="D27" s="330"/>
      <c r="E27" s="330"/>
      <c r="F27" s="339"/>
      <c r="G27" s="339"/>
    </row>
    <row r="28" spans="1:7" ht="125.25" customHeight="1" thickBot="1" x14ac:dyDescent="0.3">
      <c r="A28" s="325"/>
      <c r="B28" s="337"/>
      <c r="C28" s="334"/>
      <c r="D28" s="331"/>
      <c r="E28" s="331"/>
      <c r="F28" s="340"/>
      <c r="G28" s="340"/>
    </row>
    <row r="29" spans="1:7" ht="15" customHeight="1" x14ac:dyDescent="0.25">
      <c r="A29" s="323">
        <v>6</v>
      </c>
      <c r="B29" s="295">
        <v>43287</v>
      </c>
      <c r="C29" s="167" t="s">
        <v>331</v>
      </c>
      <c r="D29" s="349" t="s">
        <v>332</v>
      </c>
      <c r="E29" s="338" t="s">
        <v>333</v>
      </c>
      <c r="F29" s="338" t="s">
        <v>395</v>
      </c>
      <c r="G29" s="338" t="s">
        <v>202</v>
      </c>
    </row>
    <row r="30" spans="1:7" ht="15" x14ac:dyDescent="0.25">
      <c r="A30" s="324"/>
      <c r="B30" s="295"/>
      <c r="C30" s="168"/>
      <c r="D30" s="350"/>
      <c r="E30" s="339"/>
      <c r="F30" s="339"/>
      <c r="G30" s="339"/>
    </row>
    <row r="31" spans="1:7" ht="15" x14ac:dyDescent="0.25">
      <c r="A31" s="324"/>
      <c r="B31" s="295"/>
      <c r="C31" s="168"/>
      <c r="D31" s="350"/>
      <c r="E31" s="339"/>
      <c r="F31" s="339"/>
      <c r="G31" s="339"/>
    </row>
    <row r="32" spans="1:7" ht="91.5" customHeight="1" thickBot="1" x14ac:dyDescent="0.3">
      <c r="A32" s="325"/>
      <c r="B32" s="296"/>
      <c r="C32" s="169"/>
      <c r="D32" s="351"/>
      <c r="E32" s="340"/>
      <c r="F32" s="340"/>
      <c r="G32" s="340"/>
    </row>
    <row r="33" spans="1:7" ht="15" hidden="1" x14ac:dyDescent="0.25">
      <c r="A33" s="323">
        <v>7</v>
      </c>
      <c r="B33" s="295">
        <v>43288</v>
      </c>
      <c r="C33" s="170" t="s">
        <v>364</v>
      </c>
      <c r="D33" s="354" t="s">
        <v>335</v>
      </c>
      <c r="E33" s="292" t="s">
        <v>333</v>
      </c>
      <c r="F33" s="362" t="s">
        <v>382</v>
      </c>
      <c r="G33" s="292" t="s">
        <v>381</v>
      </c>
    </row>
    <row r="34" spans="1:7" ht="15" hidden="1" x14ac:dyDescent="0.25">
      <c r="A34" s="324"/>
      <c r="B34" s="295"/>
      <c r="C34" s="171"/>
      <c r="D34" s="355"/>
      <c r="E34" s="293"/>
      <c r="F34" s="357"/>
      <c r="G34" s="293"/>
    </row>
    <row r="35" spans="1:7" ht="15" hidden="1" x14ac:dyDescent="0.25">
      <c r="A35" s="324"/>
      <c r="B35" s="295"/>
      <c r="C35" s="171"/>
      <c r="D35" s="355"/>
      <c r="E35" s="293"/>
      <c r="F35" s="357"/>
      <c r="G35" s="293"/>
    </row>
    <row r="36" spans="1:7" ht="162" customHeight="1" thickBot="1" x14ac:dyDescent="0.3">
      <c r="A36" s="325"/>
      <c r="B36" s="296"/>
      <c r="C36" s="172"/>
      <c r="D36" s="356"/>
      <c r="E36" s="294"/>
      <c r="F36" s="358"/>
      <c r="G36" s="294"/>
    </row>
    <row r="37" spans="1:7" ht="15" x14ac:dyDescent="0.25">
      <c r="A37" s="323">
        <v>8</v>
      </c>
      <c r="B37" s="352">
        <v>43290</v>
      </c>
      <c r="C37" s="313" t="s">
        <v>343</v>
      </c>
      <c r="D37" s="346" t="s">
        <v>344</v>
      </c>
      <c r="E37" s="338" t="s">
        <v>83</v>
      </c>
      <c r="F37" s="338" t="s">
        <v>393</v>
      </c>
      <c r="G37" s="338" t="s">
        <v>383</v>
      </c>
    </row>
    <row r="38" spans="1:7" ht="22.5" customHeight="1" x14ac:dyDescent="0.25">
      <c r="A38" s="324"/>
      <c r="B38" s="352"/>
      <c r="C38" s="314"/>
      <c r="D38" s="347"/>
      <c r="E38" s="339"/>
      <c r="F38" s="339"/>
      <c r="G38" s="339"/>
    </row>
    <row r="39" spans="1:7" ht="68.25" customHeight="1" x14ac:dyDescent="0.25">
      <c r="A39" s="324"/>
      <c r="B39" s="352"/>
      <c r="C39" s="314"/>
      <c r="D39" s="347"/>
      <c r="E39" s="339"/>
      <c r="F39" s="339"/>
      <c r="G39" s="339"/>
    </row>
    <row r="40" spans="1:7" ht="66.75" customHeight="1" thickBot="1" x14ac:dyDescent="0.3">
      <c r="A40" s="325"/>
      <c r="B40" s="353"/>
      <c r="C40" s="315"/>
      <c r="D40" s="348"/>
      <c r="E40" s="340"/>
      <c r="F40" s="340"/>
      <c r="G40" s="340"/>
    </row>
    <row r="41" spans="1:7" ht="66.75" customHeight="1" x14ac:dyDescent="0.25">
      <c r="A41" s="323">
        <v>9</v>
      </c>
      <c r="B41" s="352">
        <v>43291</v>
      </c>
      <c r="C41" s="167" t="s">
        <v>214</v>
      </c>
      <c r="D41" s="349" t="s">
        <v>315</v>
      </c>
      <c r="E41" s="338" t="s">
        <v>333</v>
      </c>
      <c r="F41" s="338" t="s">
        <v>384</v>
      </c>
      <c r="G41" s="338" t="s">
        <v>202</v>
      </c>
    </row>
    <row r="42" spans="1:7" ht="66.75" customHeight="1" x14ac:dyDescent="0.25">
      <c r="A42" s="324"/>
      <c r="B42" s="352"/>
      <c r="C42" s="168"/>
      <c r="D42" s="350"/>
      <c r="E42" s="339"/>
      <c r="F42" s="339"/>
      <c r="G42" s="339"/>
    </row>
    <row r="43" spans="1:7" ht="14.25" customHeight="1" x14ac:dyDescent="0.25">
      <c r="A43" s="324"/>
      <c r="B43" s="352"/>
      <c r="C43" s="168"/>
      <c r="D43" s="350"/>
      <c r="E43" s="339"/>
      <c r="F43" s="339"/>
      <c r="G43" s="339"/>
    </row>
    <row r="44" spans="1:7" ht="12" customHeight="1" thickBot="1" x14ac:dyDescent="0.3">
      <c r="A44" s="325"/>
      <c r="B44" s="353"/>
      <c r="C44" s="169"/>
      <c r="D44" s="351"/>
      <c r="E44" s="340"/>
      <c r="F44" s="340"/>
      <c r="G44" s="340"/>
    </row>
    <row r="45" spans="1:7" ht="15" x14ac:dyDescent="0.25">
      <c r="A45" s="323">
        <v>10</v>
      </c>
      <c r="B45" s="352">
        <v>42929</v>
      </c>
      <c r="C45" s="313" t="s">
        <v>351</v>
      </c>
      <c r="D45" s="346" t="s">
        <v>352</v>
      </c>
      <c r="E45" s="349" t="s">
        <v>77</v>
      </c>
      <c r="F45" s="167" t="s">
        <v>385</v>
      </c>
      <c r="G45" s="338" t="s">
        <v>386</v>
      </c>
    </row>
    <row r="46" spans="1:7" ht="15" x14ac:dyDescent="0.25">
      <c r="A46" s="324"/>
      <c r="B46" s="352"/>
      <c r="C46" s="314"/>
      <c r="D46" s="347"/>
      <c r="E46" s="350"/>
      <c r="F46" s="168"/>
      <c r="G46" s="339"/>
    </row>
    <row r="47" spans="1:7" ht="15" x14ac:dyDescent="0.25">
      <c r="A47" s="324"/>
      <c r="B47" s="352"/>
      <c r="C47" s="314"/>
      <c r="D47" s="347"/>
      <c r="E47" s="350"/>
      <c r="F47" s="168"/>
      <c r="G47" s="339"/>
    </row>
    <row r="48" spans="1:7" ht="129.75" customHeight="1" thickBot="1" x14ac:dyDescent="0.3">
      <c r="A48" s="325"/>
      <c r="B48" s="353"/>
      <c r="C48" s="315"/>
      <c r="D48" s="348"/>
      <c r="E48" s="351"/>
      <c r="F48" s="169"/>
      <c r="G48" s="340"/>
    </row>
    <row r="49" spans="1:9" ht="15" hidden="1" customHeight="1" x14ac:dyDescent="0.25">
      <c r="A49" s="323">
        <v>11</v>
      </c>
      <c r="B49" s="297">
        <v>43296</v>
      </c>
      <c r="C49" s="301" t="s">
        <v>272</v>
      </c>
      <c r="D49" s="301" t="s">
        <v>273</v>
      </c>
      <c r="E49" s="301" t="s">
        <v>21</v>
      </c>
      <c r="F49" s="170" t="s">
        <v>387</v>
      </c>
      <c r="G49" s="301" t="s">
        <v>356</v>
      </c>
    </row>
    <row r="50" spans="1:9" ht="15" hidden="1" x14ac:dyDescent="0.25">
      <c r="A50" s="324"/>
      <c r="B50" s="295"/>
      <c r="C50" s="302"/>
      <c r="D50" s="302"/>
      <c r="E50" s="302"/>
      <c r="F50" s="171"/>
      <c r="G50" s="302"/>
    </row>
    <row r="51" spans="1:9" ht="15" hidden="1" x14ac:dyDescent="0.25">
      <c r="A51" s="324"/>
      <c r="B51" s="295"/>
      <c r="C51" s="302"/>
      <c r="D51" s="302"/>
      <c r="E51" s="302"/>
      <c r="F51" s="171"/>
      <c r="G51" s="302"/>
    </row>
    <row r="52" spans="1:9" ht="162.75" customHeight="1" thickBot="1" x14ac:dyDescent="0.3">
      <c r="A52" s="325"/>
      <c r="B52" s="296"/>
      <c r="C52" s="303"/>
      <c r="D52" s="303"/>
      <c r="E52" s="303"/>
      <c r="F52" s="172"/>
      <c r="G52" s="303"/>
    </row>
    <row r="53" spans="1:9" ht="17.25" customHeight="1" x14ac:dyDescent="0.25">
      <c r="A53" s="323">
        <v>12</v>
      </c>
      <c r="B53" s="304">
        <v>43297</v>
      </c>
      <c r="C53" s="313" t="s">
        <v>326</v>
      </c>
      <c r="D53" s="346" t="s">
        <v>327</v>
      </c>
      <c r="E53" s="298" t="s">
        <v>333</v>
      </c>
      <c r="F53" s="298" t="s">
        <v>389</v>
      </c>
      <c r="G53" s="298" t="s">
        <v>388</v>
      </c>
    </row>
    <row r="54" spans="1:9" ht="15" x14ac:dyDescent="0.25">
      <c r="A54" s="324"/>
      <c r="B54" s="344"/>
      <c r="C54" s="314"/>
      <c r="D54" s="347"/>
      <c r="E54" s="299"/>
      <c r="F54" s="299"/>
      <c r="G54" s="299"/>
    </row>
    <row r="55" spans="1:9" ht="15" x14ac:dyDescent="0.25">
      <c r="A55" s="324"/>
      <c r="B55" s="344"/>
      <c r="C55" s="314"/>
      <c r="D55" s="347"/>
      <c r="E55" s="299"/>
      <c r="F55" s="299"/>
      <c r="G55" s="299"/>
    </row>
    <row r="56" spans="1:9" ht="113.25" customHeight="1" thickBot="1" x14ac:dyDescent="0.3">
      <c r="A56" s="325"/>
      <c r="B56" s="345"/>
      <c r="C56" s="315"/>
      <c r="D56" s="348"/>
      <c r="E56" s="300"/>
      <c r="F56" s="300"/>
      <c r="G56" s="300"/>
      <c r="I56" t="s">
        <v>345</v>
      </c>
    </row>
    <row r="57" spans="1:9" ht="15" x14ac:dyDescent="0.25">
      <c r="A57" s="323">
        <v>13</v>
      </c>
      <c r="B57" s="352">
        <v>43300</v>
      </c>
      <c r="C57" s="167" t="s">
        <v>339</v>
      </c>
      <c r="D57" s="329" t="s">
        <v>340</v>
      </c>
      <c r="E57" s="338" t="s">
        <v>83</v>
      </c>
      <c r="F57" s="338" t="s">
        <v>392</v>
      </c>
      <c r="G57" s="338" t="s">
        <v>202</v>
      </c>
    </row>
    <row r="58" spans="1:9" ht="15" x14ac:dyDescent="0.25">
      <c r="A58" s="324"/>
      <c r="B58" s="352"/>
      <c r="C58" s="168"/>
      <c r="D58" s="330"/>
      <c r="E58" s="339"/>
      <c r="F58" s="339"/>
      <c r="G58" s="339"/>
    </row>
    <row r="59" spans="1:9" ht="15" x14ac:dyDescent="0.25">
      <c r="A59" s="324"/>
      <c r="B59" s="352"/>
      <c r="C59" s="168"/>
      <c r="D59" s="330"/>
      <c r="E59" s="339"/>
      <c r="F59" s="339"/>
      <c r="G59" s="339"/>
    </row>
    <row r="60" spans="1:9" ht="105" customHeight="1" thickBot="1" x14ac:dyDescent="0.3">
      <c r="A60" s="325"/>
      <c r="B60" s="353"/>
      <c r="C60" s="169"/>
      <c r="D60" s="331"/>
      <c r="E60" s="340"/>
      <c r="F60" s="340"/>
      <c r="G60" s="340"/>
    </row>
    <row r="61" spans="1:9" ht="15" x14ac:dyDescent="0.25">
      <c r="A61" s="323">
        <v>14</v>
      </c>
      <c r="B61" s="352">
        <v>43301</v>
      </c>
      <c r="C61" s="313" t="s">
        <v>326</v>
      </c>
      <c r="D61" s="346" t="s">
        <v>327</v>
      </c>
      <c r="E61" s="338" t="s">
        <v>342</v>
      </c>
      <c r="F61" s="338" t="s">
        <v>391</v>
      </c>
      <c r="G61" s="338" t="s">
        <v>202</v>
      </c>
    </row>
    <row r="62" spans="1:9" ht="58.5" customHeight="1" x14ac:dyDescent="0.25">
      <c r="A62" s="324"/>
      <c r="B62" s="352"/>
      <c r="C62" s="314"/>
      <c r="D62" s="347"/>
      <c r="E62" s="339"/>
      <c r="F62" s="339"/>
      <c r="G62" s="339"/>
    </row>
    <row r="63" spans="1:9" ht="81" customHeight="1" x14ac:dyDescent="0.25">
      <c r="A63" s="324"/>
      <c r="B63" s="352"/>
      <c r="C63" s="314"/>
      <c r="D63" s="347"/>
      <c r="E63" s="339"/>
      <c r="F63" s="339"/>
      <c r="G63" s="339"/>
    </row>
    <row r="64" spans="1:9" ht="15" customHeight="1" thickBot="1" x14ac:dyDescent="0.3">
      <c r="A64" s="325"/>
      <c r="B64" s="353"/>
      <c r="C64" s="315"/>
      <c r="D64" s="348"/>
      <c r="E64" s="340"/>
      <c r="F64" s="340"/>
      <c r="G64" s="340"/>
    </row>
    <row r="65" spans="1:7" ht="30" hidden="1" customHeight="1" x14ac:dyDescent="0.25">
      <c r="A65" s="341">
        <v>15</v>
      </c>
      <c r="B65" s="295">
        <v>43309</v>
      </c>
      <c r="C65" s="326" t="s">
        <v>358</v>
      </c>
      <c r="D65" s="320" t="s">
        <v>360</v>
      </c>
      <c r="E65" s="301" t="s">
        <v>21</v>
      </c>
      <c r="F65" s="292" t="s">
        <v>396</v>
      </c>
      <c r="G65" s="292" t="s">
        <v>359</v>
      </c>
    </row>
    <row r="66" spans="1:7" ht="68.25" customHeight="1" x14ac:dyDescent="0.25">
      <c r="A66" s="342"/>
      <c r="B66" s="295"/>
      <c r="C66" s="327"/>
      <c r="D66" s="321"/>
      <c r="E66" s="302"/>
      <c r="F66" s="293"/>
      <c r="G66" s="293"/>
    </row>
    <row r="67" spans="1:7" ht="68.25" customHeight="1" x14ac:dyDescent="0.25">
      <c r="A67" s="342"/>
      <c r="B67" s="295"/>
      <c r="C67" s="327"/>
      <c r="D67" s="321"/>
      <c r="E67" s="302"/>
      <c r="F67" s="293"/>
      <c r="G67" s="293"/>
    </row>
    <row r="68" spans="1:7" ht="62.25" customHeight="1" thickBot="1" x14ac:dyDescent="0.3">
      <c r="A68" s="343"/>
      <c r="B68" s="296"/>
      <c r="C68" s="328"/>
      <c r="D68" s="322"/>
      <c r="E68" s="303"/>
      <c r="F68" s="294"/>
      <c r="G68" s="294"/>
    </row>
    <row r="69" spans="1:7" ht="30" customHeight="1" x14ac:dyDescent="0.25">
      <c r="A69" s="341">
        <v>16</v>
      </c>
      <c r="B69" s="363">
        <v>43311</v>
      </c>
      <c r="C69" s="167" t="s">
        <v>361</v>
      </c>
      <c r="D69" s="167" t="s">
        <v>362</v>
      </c>
      <c r="E69" s="338" t="s">
        <v>363</v>
      </c>
      <c r="F69" s="167" t="s">
        <v>390</v>
      </c>
      <c r="G69" s="167" t="s">
        <v>397</v>
      </c>
    </row>
    <row r="70" spans="1:7" ht="30" customHeight="1" x14ac:dyDescent="0.25">
      <c r="A70" s="342"/>
      <c r="B70" s="342"/>
      <c r="C70" s="168"/>
      <c r="D70" s="168"/>
      <c r="E70" s="339"/>
      <c r="F70" s="168"/>
      <c r="G70" s="168"/>
    </row>
    <row r="71" spans="1:7" ht="30" customHeight="1" x14ac:dyDescent="0.25">
      <c r="A71" s="342"/>
      <c r="B71" s="342"/>
      <c r="C71" s="168"/>
      <c r="D71" s="168"/>
      <c r="E71" s="339"/>
      <c r="F71" s="168"/>
      <c r="G71" s="168"/>
    </row>
    <row r="72" spans="1:7" ht="201.75" customHeight="1" thickBot="1" x14ac:dyDescent="0.3">
      <c r="A72" s="343"/>
      <c r="B72" s="343"/>
      <c r="C72" s="169"/>
      <c r="D72" s="169"/>
      <c r="E72" s="340"/>
      <c r="F72" s="169"/>
      <c r="G72" s="169"/>
    </row>
    <row r="73" spans="1:7" ht="15.75" customHeight="1" x14ac:dyDescent="0.25">
      <c r="A73" s="141"/>
      <c r="B73" s="140"/>
      <c r="C73" s="105"/>
      <c r="D73" s="119"/>
      <c r="E73" s="119"/>
      <c r="F73" s="120"/>
      <c r="G73" s="119"/>
    </row>
  </sheetData>
  <mergeCells count="114">
    <mergeCell ref="A65:A68"/>
    <mergeCell ref="B69:B72"/>
    <mergeCell ref="C69:C72"/>
    <mergeCell ref="D69:D72"/>
    <mergeCell ref="E69:E72"/>
    <mergeCell ref="F69:F72"/>
    <mergeCell ref="G69:G72"/>
    <mergeCell ref="F61:F64"/>
    <mergeCell ref="G61:G64"/>
    <mergeCell ref="A69:A72"/>
    <mergeCell ref="F37:F40"/>
    <mergeCell ref="G37:G40"/>
    <mergeCell ref="A49:A52"/>
    <mergeCell ref="B61:B64"/>
    <mergeCell ref="C61:C64"/>
    <mergeCell ref="D61:D64"/>
    <mergeCell ref="E61:E64"/>
    <mergeCell ref="F45:F48"/>
    <mergeCell ref="G45:G48"/>
    <mergeCell ref="A57:A60"/>
    <mergeCell ref="B45:B48"/>
    <mergeCell ref="C45:C48"/>
    <mergeCell ref="D45:D48"/>
    <mergeCell ref="E45:E48"/>
    <mergeCell ref="B41:B44"/>
    <mergeCell ref="C41:C44"/>
    <mergeCell ref="D41:D44"/>
    <mergeCell ref="E41:E44"/>
    <mergeCell ref="E49:E52"/>
    <mergeCell ref="F49:F52"/>
    <mergeCell ref="G49:G52"/>
    <mergeCell ref="F9:F12"/>
    <mergeCell ref="G9:G12"/>
    <mergeCell ref="A45:A48"/>
    <mergeCell ref="B57:B60"/>
    <mergeCell ref="C57:C60"/>
    <mergeCell ref="D57:D60"/>
    <mergeCell ref="E57:E60"/>
    <mergeCell ref="F57:F60"/>
    <mergeCell ref="G57:G60"/>
    <mergeCell ref="A41:A44"/>
    <mergeCell ref="B9:B12"/>
    <mergeCell ref="C9:C12"/>
    <mergeCell ref="D9:D12"/>
    <mergeCell ref="E9:E12"/>
    <mergeCell ref="F53:F56"/>
    <mergeCell ref="G53:G56"/>
    <mergeCell ref="G25:G28"/>
    <mergeCell ref="E25:E28"/>
    <mergeCell ref="F25:F28"/>
    <mergeCell ref="F33:F36"/>
    <mergeCell ref="G33:G36"/>
    <mergeCell ref="A37:A40"/>
    <mergeCell ref="B17:B20"/>
    <mergeCell ref="C17:C20"/>
    <mergeCell ref="F17:F20"/>
    <mergeCell ref="G17:G20"/>
    <mergeCell ref="A33:A36"/>
    <mergeCell ref="B33:B36"/>
    <mergeCell ref="C33:C36"/>
    <mergeCell ref="D33:D36"/>
    <mergeCell ref="E33:E36"/>
    <mergeCell ref="F29:F32"/>
    <mergeCell ref="G29:G32"/>
    <mergeCell ref="F21:F24"/>
    <mergeCell ref="G21:G24"/>
    <mergeCell ref="A8:B8"/>
    <mergeCell ref="A9:A12"/>
    <mergeCell ref="B53:B56"/>
    <mergeCell ref="C53:C56"/>
    <mergeCell ref="D53:D56"/>
    <mergeCell ref="E53:E56"/>
    <mergeCell ref="D29:D32"/>
    <mergeCell ref="E29:E32"/>
    <mergeCell ref="A25:A28"/>
    <mergeCell ref="B21:B24"/>
    <mergeCell ref="C21:C24"/>
    <mergeCell ref="D21:D24"/>
    <mergeCell ref="E21:E24"/>
    <mergeCell ref="A29:A32"/>
    <mergeCell ref="D17:D20"/>
    <mergeCell ref="E17:E20"/>
    <mergeCell ref="A53:A56"/>
    <mergeCell ref="B37:B40"/>
    <mergeCell ref="C37:C40"/>
    <mergeCell ref="D37:D40"/>
    <mergeCell ref="E37:E40"/>
    <mergeCell ref="B49:B52"/>
    <mergeCell ref="C49:C52"/>
    <mergeCell ref="D49:D52"/>
    <mergeCell ref="A6:G6"/>
    <mergeCell ref="G65:G68"/>
    <mergeCell ref="B13:B16"/>
    <mergeCell ref="C13:C16"/>
    <mergeCell ref="D13:D16"/>
    <mergeCell ref="E13:E16"/>
    <mergeCell ref="F13:F16"/>
    <mergeCell ref="G13:G16"/>
    <mergeCell ref="E65:E68"/>
    <mergeCell ref="F65:F68"/>
    <mergeCell ref="A61:A64"/>
    <mergeCell ref="B65:B68"/>
    <mergeCell ref="C65:C68"/>
    <mergeCell ref="D65:D68"/>
    <mergeCell ref="A17:A20"/>
    <mergeCell ref="D25:D28"/>
    <mergeCell ref="C25:C28"/>
    <mergeCell ref="B25:B28"/>
    <mergeCell ref="F41:F44"/>
    <mergeCell ref="G41:G44"/>
    <mergeCell ref="A21:A24"/>
    <mergeCell ref="B29:B32"/>
    <mergeCell ref="C29:C32"/>
    <mergeCell ref="A13:A16"/>
  </mergeCells>
  <pageMargins left="0.39370078740157483" right="0.23622047244094491" top="0.47244094488188981" bottom="0.39370078740157483" header="0.15748031496062992" footer="0.23622047244094491"/>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41"/>
  <sheetViews>
    <sheetView workbookViewId="0">
      <selection activeCell="A8" sqref="A8:D8"/>
    </sheetView>
  </sheetViews>
  <sheetFormatPr baseColWidth="10" defaultRowHeight="15" x14ac:dyDescent="0.25"/>
  <cols>
    <col min="1" max="1" width="16.140625" customWidth="1"/>
    <col min="2" max="2" width="26.85546875" customWidth="1"/>
    <col min="3" max="3" width="35.42578125" customWidth="1"/>
  </cols>
  <sheetData>
    <row r="1" spans="1:4" ht="89.25" customHeight="1" x14ac:dyDescent="0.25"/>
    <row r="2" spans="1:4" ht="18.75" x14ac:dyDescent="0.3">
      <c r="A2" s="209" t="s">
        <v>6</v>
      </c>
      <c r="B2" s="209"/>
      <c r="C2" s="209"/>
    </row>
    <row r="3" spans="1:4" ht="18.75" x14ac:dyDescent="0.3">
      <c r="A3" s="209" t="s">
        <v>7</v>
      </c>
      <c r="B3" s="209"/>
      <c r="C3" s="209"/>
    </row>
    <row r="5" spans="1:4" x14ac:dyDescent="0.25">
      <c r="A5" s="210" t="s">
        <v>279</v>
      </c>
      <c r="B5" s="210"/>
      <c r="C5" s="210"/>
    </row>
    <row r="6" spans="1:4" ht="18.75" x14ac:dyDescent="0.3">
      <c r="C6" s="316" t="s">
        <v>355</v>
      </c>
      <c r="D6" s="316"/>
    </row>
    <row r="7" spans="1:4" ht="18.75" x14ac:dyDescent="0.3">
      <c r="A7" s="97" t="s">
        <v>297</v>
      </c>
      <c r="C7" s="98" t="e">
        <f>+'JULIO '!#REF!</f>
        <v>#REF!</v>
      </c>
    </row>
    <row r="8" spans="1:4" x14ac:dyDescent="0.25">
      <c r="A8" s="210" t="s">
        <v>295</v>
      </c>
      <c r="B8" s="210"/>
      <c r="C8" s="210"/>
      <c r="D8" s="210"/>
    </row>
    <row r="9" spans="1:4" x14ac:dyDescent="0.25">
      <c r="A9" s="161" t="s">
        <v>10</v>
      </c>
      <c r="B9" s="163"/>
      <c r="C9" s="3">
        <f>+JUNIO!I9</f>
        <v>7</v>
      </c>
    </row>
    <row r="10" spans="1:4" x14ac:dyDescent="0.25">
      <c r="A10" s="161" t="s">
        <v>11</v>
      </c>
      <c r="B10" s="163"/>
      <c r="C10" s="3">
        <f>+JUNIO!J9</f>
        <v>2</v>
      </c>
    </row>
    <row r="11" spans="1:4" x14ac:dyDescent="0.25">
      <c r="A11" s="161" t="s">
        <v>12</v>
      </c>
      <c r="B11" s="163"/>
      <c r="C11" s="3">
        <f>+JUNIO!K9</f>
        <v>4</v>
      </c>
    </row>
    <row r="12" spans="1:4" x14ac:dyDescent="0.25">
      <c r="A12" s="161" t="s">
        <v>124</v>
      </c>
      <c r="B12" s="163"/>
      <c r="C12" s="3">
        <f>+JUNIO!L9</f>
        <v>6</v>
      </c>
    </row>
    <row r="13" spans="1:4" x14ac:dyDescent="0.25">
      <c r="A13" s="161" t="s">
        <v>125</v>
      </c>
      <c r="B13" s="163"/>
      <c r="C13" s="3">
        <f>+JUNIO!M9</f>
        <v>4</v>
      </c>
    </row>
    <row r="14" spans="1:4" x14ac:dyDescent="0.25">
      <c r="A14" s="161" t="s">
        <v>126</v>
      </c>
      <c r="B14" s="163"/>
      <c r="C14" s="3">
        <f>+JUNIO!N9</f>
        <v>1</v>
      </c>
    </row>
    <row r="15" spans="1:4" x14ac:dyDescent="0.25">
      <c r="A15" s="161" t="s">
        <v>127</v>
      </c>
      <c r="B15" s="163"/>
      <c r="C15" s="3">
        <f>+JUNIO!O9</f>
        <v>3</v>
      </c>
    </row>
    <row r="16" spans="1:4" x14ac:dyDescent="0.25">
      <c r="A16" s="161" t="s">
        <v>128</v>
      </c>
      <c r="B16" s="163"/>
      <c r="C16" s="3">
        <f>+JUNIO!P9</f>
        <v>3</v>
      </c>
    </row>
    <row r="33" spans="1:4" ht="15.75" thickBot="1" x14ac:dyDescent="0.3">
      <c r="A33" s="20" t="s">
        <v>35</v>
      </c>
      <c r="B33" s="21"/>
      <c r="C33" s="21"/>
    </row>
    <row r="34" spans="1:4" x14ac:dyDescent="0.25">
      <c r="A34" s="265" t="s">
        <v>136</v>
      </c>
      <c r="B34" s="266"/>
      <c r="C34" s="266"/>
      <c r="D34" s="267"/>
    </row>
    <row r="35" spans="1:4" x14ac:dyDescent="0.25">
      <c r="A35" s="259" t="s">
        <v>137</v>
      </c>
      <c r="B35" s="260"/>
      <c r="C35" s="260"/>
      <c r="D35" s="261"/>
    </row>
    <row r="36" spans="1:4" x14ac:dyDescent="0.25">
      <c r="A36" s="259" t="s">
        <v>138</v>
      </c>
      <c r="B36" s="260"/>
      <c r="C36" s="260"/>
      <c r="D36" s="261"/>
    </row>
    <row r="37" spans="1:4" x14ac:dyDescent="0.25">
      <c r="A37" s="259" t="s">
        <v>139</v>
      </c>
      <c r="B37" s="260"/>
      <c r="C37" s="260"/>
      <c r="D37" s="261"/>
    </row>
    <row r="38" spans="1:4" x14ac:dyDescent="0.25">
      <c r="A38" s="259" t="s">
        <v>140</v>
      </c>
      <c r="B38" s="260"/>
      <c r="C38" s="260"/>
      <c r="D38" s="261"/>
    </row>
    <row r="39" spans="1:4" x14ac:dyDescent="0.25">
      <c r="A39" s="259" t="s">
        <v>141</v>
      </c>
      <c r="B39" s="260"/>
      <c r="C39" s="260"/>
      <c r="D39" s="261"/>
    </row>
    <row r="40" spans="1:4" x14ac:dyDescent="0.25">
      <c r="A40" s="259" t="s">
        <v>143</v>
      </c>
      <c r="B40" s="260"/>
      <c r="C40" s="260"/>
      <c r="D40" s="261"/>
    </row>
    <row r="41" spans="1:4" ht="15.75" thickBot="1" x14ac:dyDescent="0.3">
      <c r="A41" s="262" t="s">
        <v>142</v>
      </c>
      <c r="B41" s="263"/>
      <c r="C41" s="263"/>
      <c r="D41" s="264"/>
    </row>
  </sheetData>
  <mergeCells count="21">
    <mergeCell ref="A39:D39"/>
    <mergeCell ref="A40:D40"/>
    <mergeCell ref="A41:D41"/>
    <mergeCell ref="A16:B16"/>
    <mergeCell ref="A34:D34"/>
    <mergeCell ref="A35:D35"/>
    <mergeCell ref="A36:D36"/>
    <mergeCell ref="A37:D37"/>
    <mergeCell ref="A38:D38"/>
    <mergeCell ref="A15:B15"/>
    <mergeCell ref="A2:C2"/>
    <mergeCell ref="A3:C3"/>
    <mergeCell ref="A5:C5"/>
    <mergeCell ref="C6:D6"/>
    <mergeCell ref="A8:D8"/>
    <mergeCell ref="A9:B9"/>
    <mergeCell ref="A10:B10"/>
    <mergeCell ref="A11:B11"/>
    <mergeCell ref="A12:B12"/>
    <mergeCell ref="A13:B13"/>
    <mergeCell ref="A14:B1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41"/>
  <sheetViews>
    <sheetView workbookViewId="0">
      <selection sqref="A1:D1048576"/>
    </sheetView>
  </sheetViews>
  <sheetFormatPr baseColWidth="10" defaultRowHeight="15" x14ac:dyDescent="0.25"/>
  <cols>
    <col min="1" max="1" width="16.140625" customWidth="1"/>
    <col min="2" max="2" width="26.85546875" customWidth="1"/>
    <col min="3" max="3" width="31.42578125" customWidth="1"/>
  </cols>
  <sheetData>
    <row r="1" spans="1:4" ht="72.75" customHeight="1" x14ac:dyDescent="0.25"/>
    <row r="2" spans="1:4" ht="18.75" x14ac:dyDescent="0.3">
      <c r="A2" s="209" t="s">
        <v>6</v>
      </c>
      <c r="B2" s="209"/>
      <c r="C2" s="209"/>
    </row>
    <row r="3" spans="1:4" ht="18.75" x14ac:dyDescent="0.3">
      <c r="A3" s="209" t="s">
        <v>7</v>
      </c>
      <c r="B3" s="209"/>
      <c r="C3" s="209"/>
    </row>
    <row r="4" spans="1:4" ht="6.75" customHeight="1" x14ac:dyDescent="0.25"/>
    <row r="5" spans="1:4" x14ac:dyDescent="0.25">
      <c r="A5" s="210" t="s">
        <v>279</v>
      </c>
      <c r="B5" s="210"/>
      <c r="C5" s="210"/>
    </row>
    <row r="6" spans="1:4" ht="18.75" x14ac:dyDescent="0.3">
      <c r="C6" s="316" t="s">
        <v>355</v>
      </c>
      <c r="D6" s="316"/>
    </row>
    <row r="7" spans="1:4" ht="18.75" x14ac:dyDescent="0.3">
      <c r="A7" s="97" t="s">
        <v>297</v>
      </c>
      <c r="C7" s="98">
        <v>16</v>
      </c>
    </row>
    <row r="8" spans="1:4" x14ac:dyDescent="0.25">
      <c r="A8" s="210" t="s">
        <v>295</v>
      </c>
      <c r="B8" s="210"/>
      <c r="C8" s="210"/>
      <c r="D8" s="210"/>
    </row>
    <row r="9" spans="1:4" x14ac:dyDescent="0.25">
      <c r="A9" s="161" t="s">
        <v>10</v>
      </c>
      <c r="B9" s="163"/>
      <c r="C9" s="3">
        <f>+'JULIO '!H9</f>
        <v>14</v>
      </c>
    </row>
    <row r="10" spans="1:4" x14ac:dyDescent="0.25">
      <c r="A10" s="161" t="s">
        <v>11</v>
      </c>
      <c r="B10" s="163"/>
      <c r="C10" s="3">
        <f>+'JULIO '!I9</f>
        <v>0</v>
      </c>
    </row>
    <row r="11" spans="1:4" x14ac:dyDescent="0.25">
      <c r="A11" s="161" t="s">
        <v>12</v>
      </c>
      <c r="B11" s="163"/>
      <c r="C11" s="3">
        <f>+'JULIO '!J9</f>
        <v>13</v>
      </c>
    </row>
    <row r="12" spans="1:4" x14ac:dyDescent="0.25">
      <c r="A12" s="161" t="s">
        <v>124</v>
      </c>
      <c r="B12" s="163"/>
      <c r="C12" s="3">
        <f>+'JULIO '!K9</f>
        <v>0</v>
      </c>
    </row>
    <row r="13" spans="1:4" x14ac:dyDescent="0.25">
      <c r="A13" s="161" t="s">
        <v>125</v>
      </c>
      <c r="B13" s="163"/>
      <c r="C13" s="3">
        <f>+'JULIO '!L9</f>
        <v>3</v>
      </c>
    </row>
    <row r="14" spans="1:4" x14ac:dyDescent="0.25">
      <c r="A14" s="161" t="s">
        <v>126</v>
      </c>
      <c r="B14" s="163"/>
      <c r="C14" s="3">
        <f>+'JULIO '!M9</f>
        <v>0</v>
      </c>
    </row>
    <row r="15" spans="1:4" x14ac:dyDescent="0.25">
      <c r="A15" s="161" t="s">
        <v>127</v>
      </c>
      <c r="B15" s="163"/>
      <c r="C15" s="3">
        <f>+'JULIO '!N9</f>
        <v>2</v>
      </c>
    </row>
    <row r="16" spans="1:4" x14ac:dyDescent="0.25">
      <c r="A16" s="161" t="s">
        <v>128</v>
      </c>
      <c r="B16" s="163"/>
      <c r="C16" s="3">
        <f>+'JULIO '!O9</f>
        <v>0</v>
      </c>
    </row>
    <row r="17" ht="6.75" customHeight="1" x14ac:dyDescent="0.25"/>
    <row r="33" spans="1:4" ht="15.75" thickBot="1" x14ac:dyDescent="0.3">
      <c r="A33" s="20" t="s">
        <v>35</v>
      </c>
      <c r="B33" s="21"/>
      <c r="C33" s="21"/>
    </row>
    <row r="34" spans="1:4" s="142" customFormat="1" ht="24.75" customHeight="1" x14ac:dyDescent="0.2">
      <c r="A34" s="245" t="s">
        <v>366</v>
      </c>
      <c r="B34" s="246"/>
      <c r="C34" s="246"/>
      <c r="D34" s="247"/>
    </row>
    <row r="35" spans="1:4" s="142" customFormat="1" ht="24.75" customHeight="1" x14ac:dyDescent="0.2">
      <c r="A35" s="239" t="s">
        <v>367</v>
      </c>
      <c r="B35" s="240"/>
      <c r="C35" s="240"/>
      <c r="D35" s="241"/>
    </row>
    <row r="36" spans="1:4" s="142" customFormat="1" ht="24.75" customHeight="1" x14ac:dyDescent="0.2">
      <c r="A36" s="239" t="s">
        <v>368</v>
      </c>
      <c r="B36" s="240"/>
      <c r="C36" s="240"/>
      <c r="D36" s="241"/>
    </row>
    <row r="37" spans="1:4" s="142" customFormat="1" ht="24.75" customHeight="1" x14ac:dyDescent="0.2">
      <c r="A37" s="239" t="s">
        <v>369</v>
      </c>
      <c r="B37" s="240"/>
      <c r="C37" s="240"/>
      <c r="D37" s="241"/>
    </row>
    <row r="38" spans="1:4" s="142" customFormat="1" ht="24.75" customHeight="1" x14ac:dyDescent="0.2">
      <c r="A38" s="239" t="s">
        <v>370</v>
      </c>
      <c r="B38" s="240"/>
      <c r="C38" s="240"/>
      <c r="D38" s="241"/>
    </row>
    <row r="39" spans="1:4" s="142" customFormat="1" ht="24.75" customHeight="1" x14ac:dyDescent="0.2">
      <c r="A39" s="239" t="s">
        <v>371</v>
      </c>
      <c r="B39" s="240"/>
      <c r="C39" s="240"/>
      <c r="D39" s="241"/>
    </row>
    <row r="40" spans="1:4" s="142" customFormat="1" ht="24.75" customHeight="1" x14ac:dyDescent="0.2">
      <c r="A40" s="239" t="s">
        <v>372</v>
      </c>
      <c r="B40" s="240"/>
      <c r="C40" s="240"/>
      <c r="D40" s="241"/>
    </row>
    <row r="41" spans="1:4" s="142" customFormat="1" ht="24.75" customHeight="1" thickBot="1" x14ac:dyDescent="0.25">
      <c r="A41" s="242" t="s">
        <v>373</v>
      </c>
      <c r="B41" s="243"/>
      <c r="C41" s="243"/>
      <c r="D41" s="244"/>
    </row>
  </sheetData>
  <mergeCells count="21">
    <mergeCell ref="A39:D39"/>
    <mergeCell ref="A40:D40"/>
    <mergeCell ref="A41:D41"/>
    <mergeCell ref="A16:B16"/>
    <mergeCell ref="A34:D34"/>
    <mergeCell ref="A35:D35"/>
    <mergeCell ref="A36:D36"/>
    <mergeCell ref="A37:D37"/>
    <mergeCell ref="A38:D38"/>
    <mergeCell ref="A15:B15"/>
    <mergeCell ref="A2:C2"/>
    <mergeCell ref="A3:C3"/>
    <mergeCell ref="A5:C5"/>
    <mergeCell ref="C6:D6"/>
    <mergeCell ref="A8:D8"/>
    <mergeCell ref="A9:B9"/>
    <mergeCell ref="A10:B10"/>
    <mergeCell ref="A11:B11"/>
    <mergeCell ref="A12:B12"/>
    <mergeCell ref="A13:B13"/>
    <mergeCell ref="A14:B14"/>
  </mergeCells>
  <pageMargins left="0.70866141732283472" right="0.70866141732283472" top="0.43307086614173229" bottom="0.46" header="0.31496062992125984" footer="0.31496062992125984"/>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P87"/>
  <sheetViews>
    <sheetView topLeftCell="A73" zoomScale="110" zoomScaleNormal="110" workbookViewId="0">
      <selection activeCell="E72" sqref="E72:E75"/>
    </sheetView>
  </sheetViews>
  <sheetFormatPr baseColWidth="10" defaultRowHeight="15" x14ac:dyDescent="0.25"/>
  <cols>
    <col min="1" max="1" width="3.140625" customWidth="1"/>
    <col min="2" max="2" width="8.7109375" style="83" customWidth="1"/>
    <col min="3" max="3" width="12.5703125" customWidth="1"/>
    <col min="4" max="4" width="9.5703125" customWidth="1"/>
    <col min="5" max="5" width="10.28515625" customWidth="1"/>
    <col min="6" max="6" width="40.42578125" customWidth="1"/>
    <col min="7" max="7" width="14" customWidth="1"/>
    <col min="8" max="8" width="8.7109375" customWidth="1"/>
    <col min="10" max="10" width="12.28515625" customWidth="1"/>
  </cols>
  <sheetData>
    <row r="3" spans="1:16" x14ac:dyDescent="0.25">
      <c r="N3" s="21"/>
    </row>
    <row r="6" spans="1:16" ht="69" customHeight="1" x14ac:dyDescent="0.25">
      <c r="A6" s="252" t="s">
        <v>115</v>
      </c>
      <c r="B6" s="252"/>
      <c r="C6" s="252"/>
      <c r="D6" s="252"/>
      <c r="E6" s="252"/>
      <c r="F6" s="252"/>
      <c r="G6" s="252"/>
    </row>
    <row r="7" spans="1:16" ht="19.5" thickBot="1" x14ac:dyDescent="0.3">
      <c r="A7" s="139" t="s">
        <v>191</v>
      </c>
      <c r="B7" s="145"/>
      <c r="C7" s="9"/>
      <c r="D7" s="115"/>
      <c r="E7" s="115"/>
      <c r="F7" s="364" t="s">
        <v>398</v>
      </c>
      <c r="G7" s="364"/>
    </row>
    <row r="8" spans="1:16" ht="24.75" thickBot="1" x14ac:dyDescent="0.3">
      <c r="A8" s="384" t="s">
        <v>1</v>
      </c>
      <c r="B8" s="384"/>
      <c r="C8" s="42" t="s">
        <v>0</v>
      </c>
      <c r="D8" s="42" t="s">
        <v>73</v>
      </c>
      <c r="E8" s="42" t="s">
        <v>2</v>
      </c>
      <c r="F8" s="42" t="s">
        <v>193</v>
      </c>
      <c r="G8" s="149" t="s">
        <v>67</v>
      </c>
      <c r="I8" s="143" t="s">
        <v>10</v>
      </c>
      <c r="J8" s="143" t="s">
        <v>11</v>
      </c>
      <c r="K8" s="143" t="s">
        <v>12</v>
      </c>
      <c r="L8" s="143" t="s">
        <v>124</v>
      </c>
      <c r="M8" s="143" t="s">
        <v>125</v>
      </c>
      <c r="N8" s="143" t="s">
        <v>126</v>
      </c>
      <c r="O8" s="143" t="s">
        <v>127</v>
      </c>
      <c r="P8" s="144" t="s">
        <v>128</v>
      </c>
    </row>
    <row r="9" spans="1:16" ht="16.5" thickBot="1" x14ac:dyDescent="0.3">
      <c r="A9" s="385">
        <v>1</v>
      </c>
      <c r="B9" s="372">
        <v>43318</v>
      </c>
      <c r="C9" s="365" t="s">
        <v>468</v>
      </c>
      <c r="D9" s="386" t="s">
        <v>404</v>
      </c>
      <c r="E9" s="365" t="s">
        <v>83</v>
      </c>
      <c r="F9" s="365" t="s">
        <v>467</v>
      </c>
      <c r="G9" s="373" t="s">
        <v>13</v>
      </c>
      <c r="I9" s="54">
        <v>10</v>
      </c>
      <c r="J9" s="137">
        <v>1</v>
      </c>
      <c r="K9" s="137">
        <v>9</v>
      </c>
      <c r="L9" s="137">
        <v>2</v>
      </c>
      <c r="M9" s="137">
        <v>4</v>
      </c>
      <c r="N9" s="137">
        <v>6</v>
      </c>
      <c r="O9" s="137">
        <v>6</v>
      </c>
      <c r="P9" s="137">
        <v>0</v>
      </c>
    </row>
    <row r="10" spans="1:16" ht="15.75" thickBot="1" x14ac:dyDescent="0.3">
      <c r="A10" s="385"/>
      <c r="B10" s="372"/>
      <c r="C10" s="365"/>
      <c r="D10" s="386"/>
      <c r="E10" s="365"/>
      <c r="F10" s="365"/>
      <c r="G10" s="373"/>
    </row>
    <row r="11" spans="1:16" ht="30.75" customHeight="1" thickBot="1" x14ac:dyDescent="0.3">
      <c r="A11" s="385"/>
      <c r="B11" s="372"/>
      <c r="C11" s="365"/>
      <c r="D11" s="386"/>
      <c r="E11" s="365"/>
      <c r="F11" s="365"/>
      <c r="G11" s="373"/>
    </row>
    <row r="12" spans="1:16" ht="64.5" customHeight="1" thickBot="1" x14ac:dyDescent="0.3">
      <c r="A12" s="385"/>
      <c r="B12" s="372"/>
      <c r="C12" s="365"/>
      <c r="D12" s="386"/>
      <c r="E12" s="365"/>
      <c r="F12" s="365"/>
      <c r="G12" s="373"/>
    </row>
    <row r="13" spans="1:16" ht="15.75" thickBot="1" x14ac:dyDescent="0.3">
      <c r="A13" s="385">
        <v>2</v>
      </c>
      <c r="B13" s="377">
        <v>43318</v>
      </c>
      <c r="C13" s="366" t="s">
        <v>426</v>
      </c>
      <c r="D13" s="370" t="s">
        <v>427</v>
      </c>
      <c r="E13" s="366" t="s">
        <v>83</v>
      </c>
      <c r="F13" s="366" t="s">
        <v>458</v>
      </c>
      <c r="G13" s="365" t="s">
        <v>220</v>
      </c>
    </row>
    <row r="14" spans="1:16" ht="15.75" thickBot="1" x14ac:dyDescent="0.3">
      <c r="A14" s="385"/>
      <c r="B14" s="377"/>
      <c r="C14" s="366"/>
      <c r="D14" s="370"/>
      <c r="E14" s="366"/>
      <c r="F14" s="366"/>
      <c r="G14" s="365"/>
    </row>
    <row r="15" spans="1:16" ht="15.75" thickBot="1" x14ac:dyDescent="0.3">
      <c r="A15" s="385"/>
      <c r="B15" s="377"/>
      <c r="C15" s="366"/>
      <c r="D15" s="370"/>
      <c r="E15" s="366"/>
      <c r="F15" s="366"/>
      <c r="G15" s="365"/>
    </row>
    <row r="16" spans="1:16" ht="76.5" customHeight="1" thickBot="1" x14ac:dyDescent="0.3">
      <c r="A16" s="385"/>
      <c r="B16" s="377"/>
      <c r="C16" s="366"/>
      <c r="D16" s="370"/>
      <c r="E16" s="366"/>
      <c r="F16" s="366"/>
      <c r="G16" s="365"/>
    </row>
    <row r="17" spans="1:7" ht="15.75" thickBot="1" x14ac:dyDescent="0.3">
      <c r="A17" s="371">
        <v>3</v>
      </c>
      <c r="B17" s="372">
        <v>43318</v>
      </c>
      <c r="C17" s="365" t="s">
        <v>405</v>
      </c>
      <c r="D17" s="375" t="s">
        <v>315</v>
      </c>
      <c r="E17" s="365" t="s">
        <v>83</v>
      </c>
      <c r="F17" s="365" t="s">
        <v>461</v>
      </c>
      <c r="G17" s="365" t="s">
        <v>406</v>
      </c>
    </row>
    <row r="18" spans="1:7" ht="15.75" thickBot="1" x14ac:dyDescent="0.3">
      <c r="A18" s="371"/>
      <c r="B18" s="372"/>
      <c r="C18" s="365"/>
      <c r="D18" s="375"/>
      <c r="E18" s="365"/>
      <c r="F18" s="365"/>
      <c r="G18" s="365"/>
    </row>
    <row r="19" spans="1:7" ht="15.75" thickBot="1" x14ac:dyDescent="0.3">
      <c r="A19" s="371"/>
      <c r="B19" s="372"/>
      <c r="C19" s="365"/>
      <c r="D19" s="375"/>
      <c r="E19" s="365"/>
      <c r="F19" s="365"/>
      <c r="G19" s="365"/>
    </row>
    <row r="20" spans="1:7" ht="89.25" customHeight="1" thickBot="1" x14ac:dyDescent="0.3">
      <c r="A20" s="371"/>
      <c r="B20" s="372"/>
      <c r="C20" s="365"/>
      <c r="D20" s="375"/>
      <c r="E20" s="365"/>
      <c r="F20" s="365"/>
      <c r="G20" s="365"/>
    </row>
    <row r="21" spans="1:7" ht="56.25" customHeight="1" thickBot="1" x14ac:dyDescent="0.3">
      <c r="A21" s="368">
        <v>4</v>
      </c>
      <c r="B21" s="374">
        <v>43321</v>
      </c>
      <c r="C21" s="366" t="s">
        <v>400</v>
      </c>
      <c r="D21" s="375" t="s">
        <v>399</v>
      </c>
      <c r="E21" s="366" t="s">
        <v>21</v>
      </c>
      <c r="F21" s="366" t="s">
        <v>456</v>
      </c>
      <c r="G21" s="366" t="s">
        <v>401</v>
      </c>
    </row>
    <row r="22" spans="1:7" ht="53.25" customHeight="1" thickBot="1" x14ac:dyDescent="0.3">
      <c r="A22" s="368"/>
      <c r="B22" s="374"/>
      <c r="C22" s="366"/>
      <c r="D22" s="375"/>
      <c r="E22" s="366"/>
      <c r="F22" s="366"/>
      <c r="G22" s="366"/>
    </row>
    <row r="23" spans="1:7" ht="10.5" customHeight="1" thickBot="1" x14ac:dyDescent="0.3">
      <c r="A23" s="368"/>
      <c r="B23" s="374"/>
      <c r="C23" s="366"/>
      <c r="D23" s="375"/>
      <c r="E23" s="366"/>
      <c r="F23" s="366"/>
      <c r="G23" s="366"/>
    </row>
    <row r="24" spans="1:7" ht="58.5" customHeight="1" thickBot="1" x14ac:dyDescent="0.3">
      <c r="A24" s="368"/>
      <c r="B24" s="374"/>
      <c r="C24" s="366"/>
      <c r="D24" s="375"/>
      <c r="E24" s="366"/>
      <c r="F24" s="366"/>
      <c r="G24" s="366"/>
    </row>
    <row r="25" spans="1:7" ht="15.75" thickBot="1" x14ac:dyDescent="0.3">
      <c r="A25" s="368">
        <v>5</v>
      </c>
      <c r="B25" s="369">
        <v>43321</v>
      </c>
      <c r="C25" s="366" t="s">
        <v>424</v>
      </c>
      <c r="D25" s="370" t="s">
        <v>336</v>
      </c>
      <c r="E25" s="383"/>
      <c r="F25" s="366" t="s">
        <v>462</v>
      </c>
      <c r="G25" s="365" t="s">
        <v>425</v>
      </c>
    </row>
    <row r="26" spans="1:7" ht="15.75" thickBot="1" x14ac:dyDescent="0.3">
      <c r="A26" s="368"/>
      <c r="B26" s="369"/>
      <c r="C26" s="366"/>
      <c r="D26" s="370"/>
      <c r="E26" s="383"/>
      <c r="F26" s="366"/>
      <c r="G26" s="365"/>
    </row>
    <row r="27" spans="1:7" ht="15.75" thickBot="1" x14ac:dyDescent="0.3">
      <c r="A27" s="368"/>
      <c r="B27" s="369"/>
      <c r="C27" s="366"/>
      <c r="D27" s="370"/>
      <c r="E27" s="383"/>
      <c r="F27" s="366"/>
      <c r="G27" s="365"/>
    </row>
    <row r="28" spans="1:7" ht="90.75" customHeight="1" thickBot="1" x14ac:dyDescent="0.3">
      <c r="A28" s="368"/>
      <c r="B28" s="369"/>
      <c r="C28" s="366"/>
      <c r="D28" s="370"/>
      <c r="E28" s="383"/>
      <c r="F28" s="366"/>
      <c r="G28" s="365"/>
    </row>
    <row r="29" spans="1:7" ht="19.5" customHeight="1" thickBot="1" x14ac:dyDescent="0.3">
      <c r="A29" s="371">
        <v>6</v>
      </c>
      <c r="B29" s="374">
        <v>43322</v>
      </c>
      <c r="C29" s="366" t="s">
        <v>418</v>
      </c>
      <c r="D29" s="370" t="s">
        <v>419</v>
      </c>
      <c r="E29" s="366" t="s">
        <v>83</v>
      </c>
      <c r="F29" s="366" t="s">
        <v>472</v>
      </c>
      <c r="G29" s="365" t="s">
        <v>446</v>
      </c>
    </row>
    <row r="30" spans="1:7" ht="15.75" thickBot="1" x14ac:dyDescent="0.3">
      <c r="A30" s="371"/>
      <c r="B30" s="374"/>
      <c r="C30" s="366"/>
      <c r="D30" s="370"/>
      <c r="E30" s="366"/>
      <c r="F30" s="366"/>
      <c r="G30" s="365"/>
    </row>
    <row r="31" spans="1:7" ht="15.75" thickBot="1" x14ac:dyDescent="0.3">
      <c r="A31" s="371"/>
      <c r="B31" s="374"/>
      <c r="C31" s="366"/>
      <c r="D31" s="370"/>
      <c r="E31" s="366"/>
      <c r="F31" s="366"/>
      <c r="G31" s="365"/>
    </row>
    <row r="32" spans="1:7" ht="95.25" customHeight="1" thickBot="1" x14ac:dyDescent="0.3">
      <c r="A32" s="371"/>
      <c r="B32" s="374"/>
      <c r="C32" s="366"/>
      <c r="D32" s="370"/>
      <c r="E32" s="366"/>
      <c r="F32" s="366"/>
      <c r="G32" s="365"/>
    </row>
    <row r="33" spans="1:11" ht="15" customHeight="1" thickBot="1" x14ac:dyDescent="0.3">
      <c r="A33" s="368">
        <v>7</v>
      </c>
      <c r="B33" s="369">
        <v>43323</v>
      </c>
      <c r="C33" s="366" t="s">
        <v>420</v>
      </c>
      <c r="D33" s="370" t="s">
        <v>421</v>
      </c>
      <c r="E33" s="366" t="s">
        <v>83</v>
      </c>
      <c r="F33" s="366" t="s">
        <v>445</v>
      </c>
      <c r="G33" s="365" t="s">
        <v>422</v>
      </c>
    </row>
    <row r="34" spans="1:11" ht="15.75" thickBot="1" x14ac:dyDescent="0.3">
      <c r="A34" s="368"/>
      <c r="B34" s="369"/>
      <c r="C34" s="366"/>
      <c r="D34" s="370"/>
      <c r="E34" s="366"/>
      <c r="F34" s="366"/>
      <c r="G34" s="367"/>
    </row>
    <row r="35" spans="1:11" ht="15.75" thickBot="1" x14ac:dyDescent="0.3">
      <c r="A35" s="368"/>
      <c r="B35" s="369"/>
      <c r="C35" s="366"/>
      <c r="D35" s="370"/>
      <c r="E35" s="366"/>
      <c r="F35" s="366"/>
      <c r="G35" s="367"/>
    </row>
    <row r="36" spans="1:11" ht="102.75" customHeight="1" thickBot="1" x14ac:dyDescent="0.3">
      <c r="A36" s="368"/>
      <c r="B36" s="369"/>
      <c r="C36" s="366"/>
      <c r="D36" s="370"/>
      <c r="E36" s="366"/>
      <c r="F36" s="366"/>
      <c r="G36" s="367"/>
      <c r="I36" s="21"/>
      <c r="K36" s="21"/>
    </row>
    <row r="37" spans="1:11" ht="10.5" hidden="1" customHeight="1" x14ac:dyDescent="0.25">
      <c r="A37" s="371">
        <v>8</v>
      </c>
      <c r="B37" s="372">
        <v>43323</v>
      </c>
      <c r="C37" s="389" t="s">
        <v>407</v>
      </c>
      <c r="D37" s="390" t="s">
        <v>408</v>
      </c>
      <c r="E37" s="365" t="s">
        <v>21</v>
      </c>
      <c r="F37" s="365" t="s">
        <v>473</v>
      </c>
      <c r="G37" s="365" t="s">
        <v>14</v>
      </c>
    </row>
    <row r="38" spans="1:11" ht="12" hidden="1" customHeight="1" x14ac:dyDescent="0.25">
      <c r="A38" s="371"/>
      <c r="B38" s="372"/>
      <c r="C38" s="389"/>
      <c r="D38" s="390"/>
      <c r="E38" s="365"/>
      <c r="F38" s="365"/>
      <c r="G38" s="365"/>
    </row>
    <row r="39" spans="1:11" ht="18.75" hidden="1" customHeight="1" x14ac:dyDescent="0.25">
      <c r="A39" s="371"/>
      <c r="B39" s="372"/>
      <c r="C39" s="389"/>
      <c r="D39" s="390"/>
      <c r="E39" s="365"/>
      <c r="F39" s="365"/>
      <c r="G39" s="365"/>
    </row>
    <row r="40" spans="1:11" ht="106.5" customHeight="1" thickBot="1" x14ac:dyDescent="0.3">
      <c r="A40" s="371"/>
      <c r="B40" s="372"/>
      <c r="C40" s="389"/>
      <c r="D40" s="390"/>
      <c r="E40" s="365"/>
      <c r="F40" s="365"/>
      <c r="G40" s="365"/>
    </row>
    <row r="41" spans="1:11" ht="18" customHeight="1" thickBot="1" x14ac:dyDescent="0.3">
      <c r="A41" s="371">
        <v>9</v>
      </c>
      <c r="B41" s="369">
        <v>43325</v>
      </c>
      <c r="C41" s="387" t="s">
        <v>402</v>
      </c>
      <c r="D41" s="388" t="s">
        <v>403</v>
      </c>
      <c r="E41" s="366" t="s">
        <v>21</v>
      </c>
      <c r="F41" s="366" t="s">
        <v>444</v>
      </c>
      <c r="G41" s="366" t="s">
        <v>463</v>
      </c>
    </row>
    <row r="42" spans="1:11" ht="56.25" customHeight="1" thickBot="1" x14ac:dyDescent="0.3">
      <c r="A42" s="371"/>
      <c r="B42" s="369"/>
      <c r="C42" s="387"/>
      <c r="D42" s="388"/>
      <c r="E42" s="366"/>
      <c r="F42" s="366"/>
      <c r="G42" s="366"/>
    </row>
    <row r="43" spans="1:11" ht="75.75" customHeight="1" thickBot="1" x14ac:dyDescent="0.3">
      <c r="A43" s="371"/>
      <c r="B43" s="369"/>
      <c r="C43" s="387"/>
      <c r="D43" s="388"/>
      <c r="E43" s="366"/>
      <c r="F43" s="366"/>
      <c r="G43" s="366"/>
      <c r="J43" s="96"/>
      <c r="K43" s="96"/>
    </row>
    <row r="44" spans="1:11" ht="21.75" customHeight="1" thickBot="1" x14ac:dyDescent="0.3">
      <c r="A44" s="371"/>
      <c r="B44" s="369"/>
      <c r="C44" s="387"/>
      <c r="D44" s="388"/>
      <c r="E44" s="366"/>
      <c r="F44" s="366"/>
      <c r="G44" s="366"/>
      <c r="J44" s="96"/>
      <c r="K44" s="96"/>
    </row>
    <row r="45" spans="1:11" ht="15.75" thickBot="1" x14ac:dyDescent="0.3">
      <c r="A45" s="371">
        <v>10</v>
      </c>
      <c r="B45" s="372">
        <v>43326</v>
      </c>
      <c r="C45" s="365" t="s">
        <v>225</v>
      </c>
      <c r="D45" s="382" t="s">
        <v>226</v>
      </c>
      <c r="E45" s="373" t="s">
        <v>21</v>
      </c>
      <c r="F45" s="365" t="s">
        <v>471</v>
      </c>
      <c r="G45" s="373" t="s">
        <v>220</v>
      </c>
    </row>
    <row r="46" spans="1:11" ht="15.75" thickBot="1" x14ac:dyDescent="0.3">
      <c r="A46" s="371"/>
      <c r="B46" s="372"/>
      <c r="C46" s="365"/>
      <c r="D46" s="382"/>
      <c r="E46" s="373"/>
      <c r="F46" s="365"/>
      <c r="G46" s="373"/>
    </row>
    <row r="47" spans="1:11" ht="15.75" thickBot="1" x14ac:dyDescent="0.3">
      <c r="A47" s="371"/>
      <c r="B47" s="372"/>
      <c r="C47" s="365"/>
      <c r="D47" s="382"/>
      <c r="E47" s="373"/>
      <c r="F47" s="365"/>
      <c r="G47" s="373"/>
    </row>
    <row r="48" spans="1:11" ht="138" customHeight="1" thickBot="1" x14ac:dyDescent="0.3">
      <c r="A48" s="371"/>
      <c r="B48" s="372"/>
      <c r="C48" s="365"/>
      <c r="D48" s="382"/>
      <c r="E48" s="373"/>
      <c r="F48" s="365"/>
      <c r="G48" s="373"/>
    </row>
    <row r="49" spans="1:12" ht="12" customHeight="1" thickBot="1" x14ac:dyDescent="0.3">
      <c r="A49" s="371">
        <v>11</v>
      </c>
      <c r="B49" s="372">
        <v>43327</v>
      </c>
      <c r="C49" s="365" t="s">
        <v>409</v>
      </c>
      <c r="D49" s="382" t="s">
        <v>410</v>
      </c>
      <c r="E49" s="365" t="s">
        <v>83</v>
      </c>
      <c r="F49" s="365" t="s">
        <v>442</v>
      </c>
      <c r="G49" s="365" t="s">
        <v>443</v>
      </c>
      <c r="I49" s="146"/>
    </row>
    <row r="50" spans="1:12" ht="17.25" customHeight="1" thickBot="1" x14ac:dyDescent="0.3">
      <c r="A50" s="371"/>
      <c r="B50" s="372"/>
      <c r="C50" s="365"/>
      <c r="D50" s="382"/>
      <c r="E50" s="365"/>
      <c r="F50" s="365"/>
      <c r="G50" s="365"/>
    </row>
    <row r="51" spans="1:12" ht="73.5" customHeight="1" thickBot="1" x14ac:dyDescent="0.3">
      <c r="A51" s="371"/>
      <c r="B51" s="372"/>
      <c r="C51" s="365"/>
      <c r="D51" s="382"/>
      <c r="E51" s="365"/>
      <c r="F51" s="365"/>
      <c r="G51" s="365"/>
    </row>
    <row r="52" spans="1:12" ht="58.5" customHeight="1" thickBot="1" x14ac:dyDescent="0.3">
      <c r="A52" s="371"/>
      <c r="B52" s="372"/>
      <c r="C52" s="365"/>
      <c r="D52" s="382"/>
      <c r="E52" s="365"/>
      <c r="F52" s="365"/>
      <c r="G52" s="365"/>
      <c r="I52" s="147"/>
      <c r="L52" s="89"/>
    </row>
    <row r="53" spans="1:12" ht="32.25" customHeight="1" thickBot="1" x14ac:dyDescent="0.3">
      <c r="A53" s="371">
        <v>12</v>
      </c>
      <c r="B53" s="372">
        <v>43327</v>
      </c>
      <c r="C53" s="365" t="s">
        <v>428</v>
      </c>
      <c r="D53" s="373" t="s">
        <v>308</v>
      </c>
      <c r="E53" s="365" t="s">
        <v>363</v>
      </c>
      <c r="F53" s="365" t="s">
        <v>429</v>
      </c>
      <c r="G53" s="365" t="s">
        <v>441</v>
      </c>
      <c r="I53" s="147"/>
      <c r="L53" s="89"/>
    </row>
    <row r="54" spans="1:12" ht="30" customHeight="1" thickBot="1" x14ac:dyDescent="0.3">
      <c r="A54" s="371"/>
      <c r="B54" s="372"/>
      <c r="C54" s="365"/>
      <c r="D54" s="373"/>
      <c r="E54" s="365"/>
      <c r="F54" s="365"/>
      <c r="G54" s="365"/>
      <c r="I54" s="147"/>
      <c r="L54" s="89"/>
    </row>
    <row r="55" spans="1:12" ht="40.5" customHeight="1" thickBot="1" x14ac:dyDescent="0.3">
      <c r="A55" s="371"/>
      <c r="B55" s="372"/>
      <c r="C55" s="365"/>
      <c r="D55" s="373"/>
      <c r="E55" s="365"/>
      <c r="F55" s="365"/>
      <c r="G55" s="365"/>
      <c r="I55" s="147"/>
      <c r="L55" s="89"/>
    </row>
    <row r="56" spans="1:12" ht="31.5" customHeight="1" thickBot="1" x14ac:dyDescent="0.3">
      <c r="A56" s="382">
        <v>13</v>
      </c>
      <c r="B56" s="369">
        <v>43330</v>
      </c>
      <c r="C56" s="366" t="s">
        <v>412</v>
      </c>
      <c r="D56" s="370" t="s">
        <v>413</v>
      </c>
      <c r="E56" s="366" t="s">
        <v>21</v>
      </c>
      <c r="F56" s="366" t="s">
        <v>460</v>
      </c>
      <c r="G56" s="366" t="s">
        <v>14</v>
      </c>
    </row>
    <row r="57" spans="1:12" ht="43.5" customHeight="1" thickBot="1" x14ac:dyDescent="0.3">
      <c r="A57" s="382"/>
      <c r="B57" s="369"/>
      <c r="C57" s="366"/>
      <c r="D57" s="370"/>
      <c r="E57" s="366"/>
      <c r="F57" s="366"/>
      <c r="G57" s="366"/>
    </row>
    <row r="58" spans="1:12" ht="11.25" customHeight="1" thickBot="1" x14ac:dyDescent="0.3">
      <c r="A58" s="382"/>
      <c r="B58" s="369"/>
      <c r="C58" s="366"/>
      <c r="D58" s="370"/>
      <c r="E58" s="366"/>
      <c r="F58" s="366"/>
      <c r="G58" s="366"/>
    </row>
    <row r="59" spans="1:12" ht="8.25" customHeight="1" thickBot="1" x14ac:dyDescent="0.3">
      <c r="A59" s="382"/>
      <c r="B59" s="369"/>
      <c r="C59" s="366"/>
      <c r="D59" s="370"/>
      <c r="E59" s="366"/>
      <c r="F59" s="366"/>
      <c r="G59" s="366"/>
    </row>
    <row r="60" spans="1:12" ht="6" customHeight="1" thickBot="1" x14ac:dyDescent="0.3">
      <c r="A60" s="376">
        <v>14</v>
      </c>
      <c r="B60" s="372">
        <v>43332</v>
      </c>
      <c r="C60" s="365" t="s">
        <v>411</v>
      </c>
      <c r="D60" s="380" t="s">
        <v>423</v>
      </c>
      <c r="E60" s="365" t="s">
        <v>85</v>
      </c>
      <c r="F60" s="365" t="s">
        <v>459</v>
      </c>
      <c r="G60" s="365" t="s">
        <v>464</v>
      </c>
    </row>
    <row r="61" spans="1:12" ht="13.5" customHeight="1" thickBot="1" x14ac:dyDescent="0.3">
      <c r="A61" s="376"/>
      <c r="B61" s="372"/>
      <c r="C61" s="365"/>
      <c r="D61" s="380"/>
      <c r="E61" s="365"/>
      <c r="F61" s="379"/>
      <c r="G61" s="365"/>
    </row>
    <row r="62" spans="1:12" ht="9.75" customHeight="1" thickBot="1" x14ac:dyDescent="0.3">
      <c r="A62" s="376"/>
      <c r="B62" s="372"/>
      <c r="C62" s="365"/>
      <c r="D62" s="380"/>
      <c r="E62" s="365"/>
      <c r="F62" s="379"/>
      <c r="G62" s="365"/>
    </row>
    <row r="63" spans="1:12" ht="140.25" customHeight="1" thickBot="1" x14ac:dyDescent="0.3">
      <c r="A63" s="376"/>
      <c r="B63" s="372"/>
      <c r="C63" s="365"/>
      <c r="D63" s="380"/>
      <c r="E63" s="365"/>
      <c r="F63" s="379"/>
      <c r="G63" s="365"/>
    </row>
    <row r="64" spans="1:12" ht="15.75" thickBot="1" x14ac:dyDescent="0.3">
      <c r="A64" s="368">
        <v>15</v>
      </c>
      <c r="B64" s="369">
        <v>43333</v>
      </c>
      <c r="C64" s="366" t="s">
        <v>225</v>
      </c>
      <c r="D64" s="370" t="s">
        <v>226</v>
      </c>
      <c r="E64" s="366" t="s">
        <v>440</v>
      </c>
      <c r="F64" s="366" t="s">
        <v>438</v>
      </c>
      <c r="G64" s="365" t="s">
        <v>439</v>
      </c>
    </row>
    <row r="65" spans="1:9" ht="15.75" thickBot="1" x14ac:dyDescent="0.3">
      <c r="A65" s="368"/>
      <c r="B65" s="369"/>
      <c r="C65" s="366"/>
      <c r="D65" s="370"/>
      <c r="E65" s="366"/>
      <c r="F65" s="366"/>
      <c r="G65" s="365"/>
    </row>
    <row r="66" spans="1:9" ht="15.75" thickBot="1" x14ac:dyDescent="0.3">
      <c r="A66" s="368"/>
      <c r="B66" s="369"/>
      <c r="C66" s="366"/>
      <c r="D66" s="370"/>
      <c r="E66" s="366"/>
      <c r="F66" s="366"/>
      <c r="G66" s="365"/>
    </row>
    <row r="67" spans="1:9" ht="142.5" customHeight="1" thickBot="1" x14ac:dyDescent="0.3">
      <c r="A67" s="368"/>
      <c r="B67" s="369"/>
      <c r="C67" s="366"/>
      <c r="D67" s="370"/>
      <c r="E67" s="366"/>
      <c r="F67" s="366"/>
      <c r="G67" s="365"/>
      <c r="I67" s="148"/>
    </row>
    <row r="68" spans="1:9" ht="9.75" customHeight="1" thickBot="1" x14ac:dyDescent="0.3">
      <c r="A68" s="368">
        <v>16</v>
      </c>
      <c r="B68" s="377">
        <v>43333</v>
      </c>
      <c r="C68" s="366" t="s">
        <v>414</v>
      </c>
      <c r="D68" s="378" t="s">
        <v>327</v>
      </c>
      <c r="E68" s="366" t="s">
        <v>83</v>
      </c>
      <c r="F68" s="366" t="s">
        <v>457</v>
      </c>
      <c r="G68" s="365" t="s">
        <v>434</v>
      </c>
    </row>
    <row r="69" spans="1:9" ht="6.75" customHeight="1" thickBot="1" x14ac:dyDescent="0.3">
      <c r="A69" s="368"/>
      <c r="B69" s="377"/>
      <c r="C69" s="366"/>
      <c r="D69" s="378"/>
      <c r="E69" s="366"/>
      <c r="F69" s="366"/>
      <c r="G69" s="365"/>
    </row>
    <row r="70" spans="1:9" ht="15.75" thickBot="1" x14ac:dyDescent="0.3">
      <c r="A70" s="368"/>
      <c r="B70" s="377"/>
      <c r="C70" s="366"/>
      <c r="D70" s="378"/>
      <c r="E70" s="366"/>
      <c r="F70" s="366"/>
      <c r="G70" s="365"/>
    </row>
    <row r="71" spans="1:9" ht="174" customHeight="1" thickBot="1" x14ac:dyDescent="0.3">
      <c r="A71" s="368"/>
      <c r="B71" s="377"/>
      <c r="C71" s="366"/>
      <c r="D71" s="378"/>
      <c r="E71" s="366"/>
      <c r="F71" s="366"/>
      <c r="G71" s="365"/>
    </row>
    <row r="72" spans="1:9" ht="9" customHeight="1" thickBot="1" x14ac:dyDescent="0.3">
      <c r="A72" s="368">
        <v>17</v>
      </c>
      <c r="B72" s="381">
        <v>43335</v>
      </c>
      <c r="C72" s="365" t="s">
        <v>417</v>
      </c>
      <c r="D72" s="382" t="s">
        <v>334</v>
      </c>
      <c r="E72" s="365" t="s">
        <v>203</v>
      </c>
      <c r="F72" s="365" t="s">
        <v>466</v>
      </c>
      <c r="G72" s="365" t="s">
        <v>437</v>
      </c>
    </row>
    <row r="73" spans="1:9" ht="18" customHeight="1" thickBot="1" x14ac:dyDescent="0.3">
      <c r="A73" s="368"/>
      <c r="B73" s="381"/>
      <c r="C73" s="365"/>
      <c r="D73" s="382"/>
      <c r="E73" s="365"/>
      <c r="F73" s="365"/>
      <c r="G73" s="365"/>
    </row>
    <row r="74" spans="1:9" ht="18.75" customHeight="1" thickBot="1" x14ac:dyDescent="0.3">
      <c r="A74" s="368"/>
      <c r="B74" s="381"/>
      <c r="C74" s="365"/>
      <c r="D74" s="382"/>
      <c r="E74" s="365"/>
      <c r="F74" s="365"/>
      <c r="G74" s="365"/>
    </row>
    <row r="75" spans="1:9" ht="90.75" customHeight="1" thickBot="1" x14ac:dyDescent="0.3">
      <c r="A75" s="368"/>
      <c r="B75" s="381"/>
      <c r="C75" s="365"/>
      <c r="D75" s="382"/>
      <c r="E75" s="365"/>
      <c r="F75" s="365"/>
      <c r="G75" s="365"/>
      <c r="I75" s="148"/>
    </row>
    <row r="76" spans="1:9" ht="2.25" customHeight="1" thickBot="1" x14ac:dyDescent="0.3">
      <c r="A76" s="368">
        <v>18</v>
      </c>
      <c r="B76" s="374">
        <v>43336</v>
      </c>
      <c r="C76" s="366" t="s">
        <v>415</v>
      </c>
      <c r="D76" s="370" t="s">
        <v>416</v>
      </c>
      <c r="E76" s="366" t="s">
        <v>83</v>
      </c>
      <c r="F76" s="366" t="s">
        <v>465</v>
      </c>
      <c r="G76" s="365" t="s">
        <v>435</v>
      </c>
    </row>
    <row r="77" spans="1:9" ht="15.75" thickBot="1" x14ac:dyDescent="0.3">
      <c r="A77" s="368"/>
      <c r="B77" s="374"/>
      <c r="C77" s="366"/>
      <c r="D77" s="370"/>
      <c r="E77" s="366"/>
      <c r="F77" s="366"/>
      <c r="G77" s="365"/>
    </row>
    <row r="78" spans="1:9" ht="14.25" customHeight="1" thickBot="1" x14ac:dyDescent="0.3">
      <c r="A78" s="368"/>
      <c r="B78" s="374"/>
      <c r="C78" s="366"/>
      <c r="D78" s="370"/>
      <c r="E78" s="366"/>
      <c r="F78" s="366"/>
      <c r="G78" s="365"/>
    </row>
    <row r="79" spans="1:9" ht="143.25" customHeight="1" thickBot="1" x14ac:dyDescent="0.3">
      <c r="A79" s="368"/>
      <c r="B79" s="374"/>
      <c r="C79" s="366"/>
      <c r="D79" s="370"/>
      <c r="E79" s="366"/>
      <c r="F79" s="366"/>
      <c r="G79" s="365"/>
    </row>
    <row r="80" spans="1:9" ht="15.75" thickBot="1" x14ac:dyDescent="0.3">
      <c r="A80" s="368">
        <v>19</v>
      </c>
      <c r="B80" s="369">
        <v>43341</v>
      </c>
      <c r="C80" s="366" t="s">
        <v>430</v>
      </c>
      <c r="D80" s="370" t="s">
        <v>431</v>
      </c>
      <c r="E80" s="366" t="s">
        <v>77</v>
      </c>
      <c r="F80" s="366" t="s">
        <v>469</v>
      </c>
      <c r="G80" s="365" t="s">
        <v>474</v>
      </c>
    </row>
    <row r="81" spans="1:7" ht="15.75" thickBot="1" x14ac:dyDescent="0.3">
      <c r="A81" s="368"/>
      <c r="B81" s="369"/>
      <c r="C81" s="366"/>
      <c r="D81" s="370"/>
      <c r="E81" s="366"/>
      <c r="F81" s="366"/>
      <c r="G81" s="365"/>
    </row>
    <row r="82" spans="1:7" ht="15.75" thickBot="1" x14ac:dyDescent="0.3">
      <c r="A82" s="368"/>
      <c r="B82" s="369"/>
      <c r="C82" s="366"/>
      <c r="D82" s="370"/>
      <c r="E82" s="366"/>
      <c r="F82" s="366"/>
      <c r="G82" s="365"/>
    </row>
    <row r="83" spans="1:7" ht="91.5" customHeight="1" thickBot="1" x14ac:dyDescent="0.3">
      <c r="A83" s="368"/>
      <c r="B83" s="369"/>
      <c r="C83" s="366"/>
      <c r="D83" s="370"/>
      <c r="E83" s="366"/>
      <c r="F83" s="366"/>
      <c r="G83" s="365"/>
    </row>
    <row r="84" spans="1:7" ht="26.25" customHeight="1" thickBot="1" x14ac:dyDescent="0.3">
      <c r="A84" s="368">
        <v>20</v>
      </c>
      <c r="B84" s="369">
        <v>43342</v>
      </c>
      <c r="C84" s="366" t="s">
        <v>432</v>
      </c>
      <c r="D84" s="370" t="s">
        <v>433</v>
      </c>
      <c r="E84" s="366" t="s">
        <v>18</v>
      </c>
      <c r="F84" s="366" t="s">
        <v>470</v>
      </c>
      <c r="G84" s="365" t="s">
        <v>436</v>
      </c>
    </row>
    <row r="85" spans="1:7" ht="27" customHeight="1" thickBot="1" x14ac:dyDescent="0.3">
      <c r="A85" s="368"/>
      <c r="B85" s="369"/>
      <c r="C85" s="366"/>
      <c r="D85" s="370"/>
      <c r="E85" s="366"/>
      <c r="F85" s="366"/>
      <c r="G85" s="365"/>
    </row>
    <row r="86" spans="1:7" ht="35.25" customHeight="1" thickBot="1" x14ac:dyDescent="0.3">
      <c r="A86" s="368"/>
      <c r="B86" s="369"/>
      <c r="C86" s="366"/>
      <c r="D86" s="370"/>
      <c r="E86" s="366"/>
      <c r="F86" s="366"/>
      <c r="G86" s="365"/>
    </row>
    <row r="87" spans="1:7" ht="114.75" customHeight="1" thickBot="1" x14ac:dyDescent="0.3">
      <c r="A87" s="368"/>
      <c r="B87" s="369"/>
      <c r="C87" s="366"/>
      <c r="D87" s="370"/>
      <c r="E87" s="366"/>
      <c r="F87" s="366"/>
      <c r="G87" s="365"/>
    </row>
  </sheetData>
  <mergeCells count="143">
    <mergeCell ref="G45:G48"/>
    <mergeCell ref="G56:G59"/>
    <mergeCell ref="G49:G52"/>
    <mergeCell ref="F68:F71"/>
    <mergeCell ref="G13:G16"/>
    <mergeCell ref="B37:B40"/>
    <mergeCell ref="C37:C40"/>
    <mergeCell ref="D37:D40"/>
    <mergeCell ref="B29:B32"/>
    <mergeCell ref="C29:C32"/>
    <mergeCell ref="G37:G40"/>
    <mergeCell ref="G25:G28"/>
    <mergeCell ref="G29:G32"/>
    <mergeCell ref="C17:C20"/>
    <mergeCell ref="E13:E16"/>
    <mergeCell ref="F13:F16"/>
    <mergeCell ref="F37:F40"/>
    <mergeCell ref="C56:C59"/>
    <mergeCell ref="D56:D59"/>
    <mergeCell ref="E56:E59"/>
    <mergeCell ref="A84:A87"/>
    <mergeCell ref="B84:B87"/>
    <mergeCell ref="C84:C87"/>
    <mergeCell ref="D84:D87"/>
    <mergeCell ref="E84:E87"/>
    <mergeCell ref="F84:F87"/>
    <mergeCell ref="G84:G87"/>
    <mergeCell ref="G41:G44"/>
    <mergeCell ref="A45:A48"/>
    <mergeCell ref="A41:A44"/>
    <mergeCell ref="B41:B44"/>
    <mergeCell ref="C41:C44"/>
    <mergeCell ref="D41:D44"/>
    <mergeCell ref="E41:E44"/>
    <mergeCell ref="F41:F44"/>
    <mergeCell ref="B45:B48"/>
    <mergeCell ref="C45:C48"/>
    <mergeCell ref="A80:A83"/>
    <mergeCell ref="B80:B83"/>
    <mergeCell ref="C80:C83"/>
    <mergeCell ref="D80:D83"/>
    <mergeCell ref="E80:E83"/>
    <mergeCell ref="F80:F83"/>
    <mergeCell ref="G80:G83"/>
    <mergeCell ref="G9:G12"/>
    <mergeCell ref="A6:G6"/>
    <mergeCell ref="A8:B8"/>
    <mergeCell ref="A9:A12"/>
    <mergeCell ref="B21:B24"/>
    <mergeCell ref="C21:C24"/>
    <mergeCell ref="D17:D20"/>
    <mergeCell ref="E21:E24"/>
    <mergeCell ref="F21:F24"/>
    <mergeCell ref="G21:G24"/>
    <mergeCell ref="B9:B12"/>
    <mergeCell ref="C9:C12"/>
    <mergeCell ref="D9:D12"/>
    <mergeCell ref="E9:E12"/>
    <mergeCell ref="F9:F12"/>
    <mergeCell ref="G17:G20"/>
    <mergeCell ref="E17:E20"/>
    <mergeCell ref="F17:F20"/>
    <mergeCell ref="B13:B16"/>
    <mergeCell ref="C13:C16"/>
    <mergeCell ref="D13:D16"/>
    <mergeCell ref="A13:A16"/>
    <mergeCell ref="B17:B20"/>
    <mergeCell ref="A21:A24"/>
    <mergeCell ref="A56:A59"/>
    <mergeCell ref="A49:A52"/>
    <mergeCell ref="A29:A32"/>
    <mergeCell ref="E25:E28"/>
    <mergeCell ref="F25:F28"/>
    <mergeCell ref="D45:D48"/>
    <mergeCell ref="E45:E48"/>
    <mergeCell ref="F45:F48"/>
    <mergeCell ref="F56:F59"/>
    <mergeCell ref="B49:B52"/>
    <mergeCell ref="C49:C52"/>
    <mergeCell ref="D49:D52"/>
    <mergeCell ref="E49:E52"/>
    <mergeCell ref="F49:F52"/>
    <mergeCell ref="B56:B59"/>
    <mergeCell ref="F53:F55"/>
    <mergeCell ref="A25:A28"/>
    <mergeCell ref="A17:A20"/>
    <mergeCell ref="D21:D24"/>
    <mergeCell ref="D76:D79"/>
    <mergeCell ref="E76:E79"/>
    <mergeCell ref="F76:F79"/>
    <mergeCell ref="G76:G79"/>
    <mergeCell ref="A60:A63"/>
    <mergeCell ref="B68:B71"/>
    <mergeCell ref="C68:C71"/>
    <mergeCell ref="D68:D71"/>
    <mergeCell ref="E68:E71"/>
    <mergeCell ref="F60:F63"/>
    <mergeCell ref="G60:G63"/>
    <mergeCell ref="B60:B63"/>
    <mergeCell ref="C60:C63"/>
    <mergeCell ref="D60:D63"/>
    <mergeCell ref="E60:E63"/>
    <mergeCell ref="E37:E40"/>
    <mergeCell ref="A64:A67"/>
    <mergeCell ref="A76:A79"/>
    <mergeCell ref="A72:A75"/>
    <mergeCell ref="B72:B75"/>
    <mergeCell ref="C72:C75"/>
    <mergeCell ref="D72:D75"/>
    <mergeCell ref="E72:E75"/>
    <mergeCell ref="F72:F75"/>
    <mergeCell ref="B64:B67"/>
    <mergeCell ref="C64:C67"/>
    <mergeCell ref="D64:D67"/>
    <mergeCell ref="E64:E67"/>
    <mergeCell ref="G68:G71"/>
    <mergeCell ref="A68:A71"/>
    <mergeCell ref="B76:B79"/>
    <mergeCell ref="C76:C79"/>
    <mergeCell ref="F7:G7"/>
    <mergeCell ref="G53:G55"/>
    <mergeCell ref="G72:G75"/>
    <mergeCell ref="F33:F36"/>
    <mergeCell ref="G33:G36"/>
    <mergeCell ref="A33:A36"/>
    <mergeCell ref="B25:B28"/>
    <mergeCell ref="C25:C28"/>
    <mergeCell ref="D25:D28"/>
    <mergeCell ref="F64:F67"/>
    <mergeCell ref="G64:G67"/>
    <mergeCell ref="B33:B36"/>
    <mergeCell ref="C33:C36"/>
    <mergeCell ref="D33:D36"/>
    <mergeCell ref="E33:E36"/>
    <mergeCell ref="D29:D32"/>
    <mergeCell ref="E29:E32"/>
    <mergeCell ref="F29:F32"/>
    <mergeCell ref="A37:A40"/>
    <mergeCell ref="A53:A55"/>
    <mergeCell ref="B53:B55"/>
    <mergeCell ref="C53:C55"/>
    <mergeCell ref="D53:D55"/>
    <mergeCell ref="E53:E55"/>
  </mergeCells>
  <pageMargins left="0.42" right="0.28000000000000003" top="0.37" bottom="0.37"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41"/>
  <sheetViews>
    <sheetView workbookViewId="0">
      <selection sqref="A1:D1048576"/>
    </sheetView>
  </sheetViews>
  <sheetFormatPr baseColWidth="10" defaultRowHeight="15" x14ac:dyDescent="0.25"/>
  <cols>
    <col min="1" max="1" width="16.140625" customWidth="1"/>
    <col min="2" max="2" width="26.85546875" customWidth="1"/>
    <col min="3" max="3" width="31.42578125" customWidth="1"/>
  </cols>
  <sheetData>
    <row r="1" spans="1:4" ht="81.75" customHeight="1" x14ac:dyDescent="0.25"/>
    <row r="2" spans="1:4" ht="18.75" x14ac:dyDescent="0.3">
      <c r="A2" s="209" t="s">
        <v>6</v>
      </c>
      <c r="B2" s="209"/>
      <c r="C2" s="209"/>
    </row>
    <row r="3" spans="1:4" ht="18.75" x14ac:dyDescent="0.3">
      <c r="A3" s="209" t="s">
        <v>7</v>
      </c>
      <c r="B3" s="209"/>
      <c r="C3" s="209"/>
    </row>
    <row r="4" spans="1:4" ht="7.5" customHeight="1" x14ac:dyDescent="0.25"/>
    <row r="5" spans="1:4" x14ac:dyDescent="0.25">
      <c r="A5" s="210" t="s">
        <v>279</v>
      </c>
      <c r="B5" s="210"/>
      <c r="C5" s="210"/>
    </row>
    <row r="6" spans="1:4" ht="18.75" x14ac:dyDescent="0.3">
      <c r="C6" s="316" t="s">
        <v>447</v>
      </c>
      <c r="D6" s="316"/>
    </row>
    <row r="7" spans="1:4" ht="18.75" x14ac:dyDescent="0.3">
      <c r="A7" s="97" t="s">
        <v>297</v>
      </c>
      <c r="C7" s="98"/>
      <c r="D7" s="150">
        <v>20</v>
      </c>
    </row>
    <row r="8" spans="1:4" x14ac:dyDescent="0.25">
      <c r="A8" s="210" t="s">
        <v>295</v>
      </c>
      <c r="B8" s="210"/>
      <c r="C8" s="210"/>
      <c r="D8" s="210"/>
    </row>
    <row r="9" spans="1:4" x14ac:dyDescent="0.25">
      <c r="A9" s="161" t="s">
        <v>10</v>
      </c>
      <c r="B9" s="163"/>
      <c r="C9" s="3">
        <f>+AGOSTO!I9</f>
        <v>10</v>
      </c>
    </row>
    <row r="10" spans="1:4" x14ac:dyDescent="0.25">
      <c r="A10" s="161" t="s">
        <v>11</v>
      </c>
      <c r="B10" s="163"/>
      <c r="C10" s="3">
        <f>+AGOSTO!J9</f>
        <v>1</v>
      </c>
    </row>
    <row r="11" spans="1:4" x14ac:dyDescent="0.25">
      <c r="A11" s="161" t="s">
        <v>12</v>
      </c>
      <c r="B11" s="163"/>
      <c r="C11" s="3">
        <f>+AGOSTO!K9</f>
        <v>9</v>
      </c>
    </row>
    <row r="12" spans="1:4" x14ac:dyDescent="0.25">
      <c r="A12" s="161" t="s">
        <v>124</v>
      </c>
      <c r="B12" s="163"/>
      <c r="C12" s="3">
        <f>+AGOSTO!L9</f>
        <v>2</v>
      </c>
    </row>
    <row r="13" spans="1:4" x14ac:dyDescent="0.25">
      <c r="A13" s="161" t="s">
        <v>125</v>
      </c>
      <c r="B13" s="163"/>
      <c r="C13" s="3">
        <f>+AGOSTO!M9</f>
        <v>4</v>
      </c>
    </row>
    <row r="14" spans="1:4" x14ac:dyDescent="0.25">
      <c r="A14" s="161" t="s">
        <v>126</v>
      </c>
      <c r="B14" s="163"/>
      <c r="C14" s="3">
        <f>+AGOSTO!N9</f>
        <v>6</v>
      </c>
    </row>
    <row r="15" spans="1:4" x14ac:dyDescent="0.25">
      <c r="A15" s="161" t="s">
        <v>127</v>
      </c>
      <c r="B15" s="163"/>
      <c r="C15" s="3">
        <f>+AGOSTO!O9</f>
        <v>6</v>
      </c>
    </row>
    <row r="16" spans="1:4" x14ac:dyDescent="0.25">
      <c r="A16" s="161" t="s">
        <v>128</v>
      </c>
      <c r="B16" s="163"/>
      <c r="C16" s="3">
        <f>+AGOSTO!P9</f>
        <v>0</v>
      </c>
    </row>
    <row r="33" spans="1:4" ht="15.75" thickBot="1" x14ac:dyDescent="0.3">
      <c r="A33" s="20" t="s">
        <v>35</v>
      </c>
      <c r="B33" s="21"/>
      <c r="C33" s="21"/>
    </row>
    <row r="34" spans="1:4" ht="23.25" customHeight="1" x14ac:dyDescent="0.25">
      <c r="A34" s="245" t="s">
        <v>366</v>
      </c>
      <c r="B34" s="246"/>
      <c r="C34" s="246"/>
      <c r="D34" s="247"/>
    </row>
    <row r="35" spans="1:4" ht="23.25" customHeight="1" x14ac:dyDescent="0.25">
      <c r="A35" s="239" t="s">
        <v>367</v>
      </c>
      <c r="B35" s="240"/>
      <c r="C35" s="240"/>
      <c r="D35" s="241"/>
    </row>
    <row r="36" spans="1:4" ht="23.25" customHeight="1" x14ac:dyDescent="0.25">
      <c r="A36" s="239" t="s">
        <v>368</v>
      </c>
      <c r="B36" s="240"/>
      <c r="C36" s="240"/>
      <c r="D36" s="241"/>
    </row>
    <row r="37" spans="1:4" ht="23.25" customHeight="1" x14ac:dyDescent="0.25">
      <c r="A37" s="239" t="s">
        <v>369</v>
      </c>
      <c r="B37" s="240"/>
      <c r="C37" s="240"/>
      <c r="D37" s="241"/>
    </row>
    <row r="38" spans="1:4" ht="23.25" customHeight="1" x14ac:dyDescent="0.25">
      <c r="A38" s="239" t="s">
        <v>370</v>
      </c>
      <c r="B38" s="240"/>
      <c r="C38" s="240"/>
      <c r="D38" s="241"/>
    </row>
    <row r="39" spans="1:4" ht="23.25" customHeight="1" x14ac:dyDescent="0.25">
      <c r="A39" s="239" t="s">
        <v>371</v>
      </c>
      <c r="B39" s="240"/>
      <c r="C39" s="240"/>
      <c r="D39" s="241"/>
    </row>
    <row r="40" spans="1:4" ht="23.25" customHeight="1" x14ac:dyDescent="0.25">
      <c r="A40" s="239" t="s">
        <v>372</v>
      </c>
      <c r="B40" s="240"/>
      <c r="C40" s="240"/>
      <c r="D40" s="241"/>
    </row>
    <row r="41" spans="1:4" ht="23.25" customHeight="1" thickBot="1" x14ac:dyDescent="0.3">
      <c r="A41" s="242" t="s">
        <v>373</v>
      </c>
      <c r="B41" s="243"/>
      <c r="C41" s="243"/>
      <c r="D41" s="244"/>
    </row>
  </sheetData>
  <mergeCells count="21">
    <mergeCell ref="A15:B15"/>
    <mergeCell ref="A2:C2"/>
    <mergeCell ref="A3:C3"/>
    <mergeCell ref="A5:C5"/>
    <mergeCell ref="C6:D6"/>
    <mergeCell ref="A8:D8"/>
    <mergeCell ref="A9:B9"/>
    <mergeCell ref="A10:B10"/>
    <mergeCell ref="A11:B11"/>
    <mergeCell ref="A12:B12"/>
    <mergeCell ref="A13:B13"/>
    <mergeCell ref="A14:B14"/>
    <mergeCell ref="A39:D39"/>
    <mergeCell ref="A40:D40"/>
    <mergeCell ref="A41:D41"/>
    <mergeCell ref="A16:B16"/>
    <mergeCell ref="A34:D34"/>
    <mergeCell ref="A35:D35"/>
    <mergeCell ref="A36:D36"/>
    <mergeCell ref="A37:D37"/>
    <mergeCell ref="A38:D38"/>
  </mergeCells>
  <pageMargins left="0.9" right="0.46" top="0.44" bottom="0.51"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1"/>
  <sheetViews>
    <sheetView topLeftCell="A4" zoomScale="90" zoomScaleNormal="90" workbookViewId="0">
      <selection activeCell="R20" sqref="R20"/>
    </sheetView>
  </sheetViews>
  <sheetFormatPr baseColWidth="10" defaultRowHeight="15" x14ac:dyDescent="0.25"/>
  <cols>
    <col min="1" max="1" width="23.5703125" customWidth="1"/>
    <col min="2" max="9" width="9" customWidth="1"/>
    <col min="10" max="13" width="10.85546875" customWidth="1"/>
    <col min="14" max="14" width="6.140625" customWidth="1"/>
    <col min="15" max="15" width="10.42578125" customWidth="1"/>
  </cols>
  <sheetData>
    <row r="1" spans="1:20" ht="45" customHeight="1" x14ac:dyDescent="0.25">
      <c r="A1" s="187" t="s">
        <v>144</v>
      </c>
      <c r="B1" s="187"/>
      <c r="C1" s="187"/>
      <c r="D1" s="187"/>
      <c r="E1" s="187"/>
      <c r="F1" s="187"/>
      <c r="G1" s="187"/>
      <c r="H1" s="187"/>
      <c r="I1" s="187"/>
      <c r="J1" s="187"/>
      <c r="K1" s="187"/>
      <c r="L1" s="187"/>
      <c r="M1" s="187"/>
      <c r="N1" s="187"/>
    </row>
    <row r="2" spans="1:20" ht="20.25" customHeight="1" x14ac:dyDescent="0.25">
      <c r="A2" s="188" t="s">
        <v>560</v>
      </c>
      <c r="B2" s="188"/>
      <c r="C2" s="188"/>
      <c r="D2" s="188"/>
      <c r="E2" s="188"/>
      <c r="F2" s="188"/>
      <c r="G2" s="188"/>
      <c r="H2" s="188"/>
      <c r="I2" s="188"/>
      <c r="J2" s="188"/>
      <c r="K2" s="188"/>
      <c r="L2" s="188"/>
      <c r="M2" s="188"/>
      <c r="N2" s="188"/>
    </row>
    <row r="3" spans="1:20" ht="9" customHeight="1" x14ac:dyDescent="0.25">
      <c r="A3" s="33"/>
    </row>
    <row r="4" spans="1:20" ht="25.5" customHeight="1" x14ac:dyDescent="0.25">
      <c r="A4" s="47" t="s">
        <v>67</v>
      </c>
      <c r="B4" s="189">
        <v>2018</v>
      </c>
      <c r="C4" s="190"/>
      <c r="D4" s="190"/>
      <c r="E4" s="190"/>
      <c r="F4" s="190"/>
      <c r="G4" s="190"/>
      <c r="H4" s="190"/>
      <c r="I4" s="190"/>
      <c r="J4" s="190"/>
      <c r="K4" s="190"/>
      <c r="L4" s="190"/>
      <c r="M4" s="191"/>
      <c r="N4" s="192" t="s">
        <v>66</v>
      </c>
      <c r="O4" s="193" t="s">
        <v>296</v>
      </c>
    </row>
    <row r="5" spans="1:20" ht="22.5" customHeight="1" x14ac:dyDescent="0.25">
      <c r="A5" s="46"/>
      <c r="B5" s="51" t="s">
        <v>54</v>
      </c>
      <c r="C5" s="51" t="s">
        <v>55</v>
      </c>
      <c r="D5" s="51" t="s">
        <v>56</v>
      </c>
      <c r="E5" s="51" t="s">
        <v>57</v>
      </c>
      <c r="F5" s="51" t="s">
        <v>58</v>
      </c>
      <c r="G5" s="51" t="s">
        <v>59</v>
      </c>
      <c r="H5" s="51" t="s">
        <v>60</v>
      </c>
      <c r="I5" s="51" t="s">
        <v>61</v>
      </c>
      <c r="J5" s="51" t="s">
        <v>62</v>
      </c>
      <c r="K5" s="51" t="s">
        <v>63</v>
      </c>
      <c r="L5" s="51" t="s">
        <v>64</v>
      </c>
      <c r="M5" s="52" t="s">
        <v>65</v>
      </c>
      <c r="N5" s="192"/>
      <c r="O5" s="193"/>
    </row>
    <row r="6" spans="1:20" ht="17.25" customHeight="1" x14ac:dyDescent="0.25">
      <c r="A6" s="23" t="s">
        <v>10</v>
      </c>
      <c r="B6" s="54">
        <f>+'ENERO GRAFICO'!B9</f>
        <v>1</v>
      </c>
      <c r="C6" s="54">
        <v>5</v>
      </c>
      <c r="D6" s="54">
        <f>+'MARZO GRAFICO'!C9</f>
        <v>2</v>
      </c>
      <c r="E6" s="54">
        <f>+'ABRIL GRAFICO'!C9</f>
        <v>6</v>
      </c>
      <c r="F6" s="54">
        <f>+'MAYO GRAFICO'!C10</f>
        <v>7</v>
      </c>
      <c r="G6" s="54">
        <f>+'JUNIO GRAFICO'!$C$9</f>
        <v>7</v>
      </c>
      <c r="H6" s="54">
        <f>+'JULIO GRAFICO'!C9</f>
        <v>14</v>
      </c>
      <c r="I6" s="54">
        <f>+'AGOSTO GRAFICO'!C9</f>
        <v>10</v>
      </c>
      <c r="J6" s="54">
        <f>+'SEPTIEMBRE GRAFICO'!C9</f>
        <v>9</v>
      </c>
      <c r="K6" s="54">
        <f>+'OCTUBRE GRAFICO'!C9</f>
        <v>11</v>
      </c>
      <c r="L6" s="54"/>
      <c r="M6" s="54"/>
      <c r="N6" s="55">
        <f>SUM(B6:M6)</f>
        <v>72</v>
      </c>
      <c r="O6" s="91">
        <f t="shared" ref="O6:O13" si="0">+N6/10</f>
        <v>7.2</v>
      </c>
    </row>
    <row r="7" spans="1:20" ht="17.25" customHeight="1" x14ac:dyDescent="0.25">
      <c r="A7" s="53" t="s">
        <v>11</v>
      </c>
      <c r="B7" s="56">
        <f>+'ENERO GRAFICO'!B10</f>
        <v>0</v>
      </c>
      <c r="C7" s="56">
        <f>+'FEBRERO GRAFICO'!C10</f>
        <v>1</v>
      </c>
      <c r="D7" s="56">
        <f>+'MARZO GRAFICO'!C10</f>
        <v>0</v>
      </c>
      <c r="E7" s="56">
        <f>+'ABRIL GRAFICO'!C10</f>
        <v>0</v>
      </c>
      <c r="F7" s="56">
        <f>+'MAYO GRAFICO'!C11</f>
        <v>0</v>
      </c>
      <c r="G7" s="56">
        <f>+'JUNIO GRAFICO'!C10</f>
        <v>2</v>
      </c>
      <c r="H7" s="56">
        <f>+'JULIO GRAFICO'!C10</f>
        <v>0</v>
      </c>
      <c r="I7" s="56">
        <f>+'AGOSTO GRAFICO'!C10</f>
        <v>1</v>
      </c>
      <c r="J7" s="56">
        <f>+'SEPTIEMBRE GRAFICO'!C10</f>
        <v>1</v>
      </c>
      <c r="K7" s="56">
        <f>+'OCTUBRE GRAFICO'!C10</f>
        <v>0</v>
      </c>
      <c r="L7" s="56"/>
      <c r="M7" s="56"/>
      <c r="N7" s="57">
        <f t="shared" ref="N7:N13" si="1">SUM(B7:M7)</f>
        <v>5</v>
      </c>
      <c r="O7" s="92">
        <f t="shared" si="0"/>
        <v>0.5</v>
      </c>
    </row>
    <row r="8" spans="1:20" ht="17.25" customHeight="1" x14ac:dyDescent="0.25">
      <c r="A8" s="23" t="s">
        <v>12</v>
      </c>
      <c r="B8" s="54">
        <f>+'ENERO GRAFICO'!B11</f>
        <v>3</v>
      </c>
      <c r="C8" s="54">
        <f>+'FEBRERO GRAFICO'!C11</f>
        <v>2</v>
      </c>
      <c r="D8" s="54">
        <f>+'MARZO GRAFICO'!C11</f>
        <v>2</v>
      </c>
      <c r="E8" s="54">
        <f>+'ABRIL GRAFICO'!C11</f>
        <v>4</v>
      </c>
      <c r="F8" s="54">
        <f>+'MAYO GRAFICO'!C11</f>
        <v>0</v>
      </c>
      <c r="G8" s="54">
        <f>+'ABRIL GRAFICO'!C11</f>
        <v>4</v>
      </c>
      <c r="H8" s="54">
        <f>+'JULIO GRAFICO'!C11</f>
        <v>13</v>
      </c>
      <c r="I8" s="54">
        <f>+'AGOSTO GRAFICO'!C11</f>
        <v>9</v>
      </c>
      <c r="J8" s="54">
        <f>+'SEPTIEMBRE GRAFICO'!C11</f>
        <v>7</v>
      </c>
      <c r="K8" s="54">
        <f>+'OCTUBRE GRAFICO'!C11</f>
        <v>5</v>
      </c>
      <c r="L8" s="54"/>
      <c r="M8" s="54"/>
      <c r="N8" s="55">
        <f t="shared" si="1"/>
        <v>49</v>
      </c>
      <c r="O8" s="91">
        <f t="shared" si="0"/>
        <v>4.9000000000000004</v>
      </c>
    </row>
    <row r="9" spans="1:20" ht="17.25" customHeight="1" x14ac:dyDescent="0.25">
      <c r="A9" s="53" t="s">
        <v>124</v>
      </c>
      <c r="B9" s="56">
        <f>+'ENERO GRAFICO'!B12</f>
        <v>2</v>
      </c>
      <c r="C9" s="56">
        <f>+'FEBRERO GRAFICO'!C12</f>
        <v>8</v>
      </c>
      <c r="D9" s="56">
        <f>+'MARZO GRAFICO'!C12</f>
        <v>4</v>
      </c>
      <c r="E9" s="56">
        <f>+'ABRIL GRAFICO'!C12</f>
        <v>1</v>
      </c>
      <c r="F9" s="56">
        <f>+'MAYO GRAFICO'!C13</f>
        <v>4</v>
      </c>
      <c r="G9" s="56">
        <f>+'JUNIO GRAFICO'!$C$12</f>
        <v>6</v>
      </c>
      <c r="H9" s="56">
        <f>+'JULIO GRAFICO'!C12</f>
        <v>0</v>
      </c>
      <c r="I9" s="56">
        <f>+'AGOSTO GRAFICO'!C12</f>
        <v>2</v>
      </c>
      <c r="J9" s="56">
        <f>+'SEPTIEMBRE GRAFICO'!C12</f>
        <v>2</v>
      </c>
      <c r="K9" s="56">
        <f>+'OCTUBRE GRAFICO'!C12</f>
        <v>2</v>
      </c>
      <c r="L9" s="56"/>
      <c r="M9" s="56"/>
      <c r="N9" s="57">
        <f t="shared" si="1"/>
        <v>31</v>
      </c>
      <c r="O9" s="92">
        <f t="shared" si="0"/>
        <v>3.1</v>
      </c>
    </row>
    <row r="10" spans="1:20" ht="17.25" customHeight="1" x14ac:dyDescent="0.25">
      <c r="A10" s="23" t="s">
        <v>125</v>
      </c>
      <c r="B10" s="54">
        <f>+'ENERO GRAFICO'!B13</f>
        <v>1</v>
      </c>
      <c r="C10" s="54">
        <f>+'FEBRERO GRAFICO'!C13</f>
        <v>1</v>
      </c>
      <c r="D10" s="54">
        <f>+'MARZO GRAFICO'!C13</f>
        <v>3</v>
      </c>
      <c r="E10" s="54">
        <f>+'ABRIL GRAFICO'!C13</f>
        <v>3</v>
      </c>
      <c r="F10" s="54">
        <f>+'MAYO GRAFICO'!C14</f>
        <v>3</v>
      </c>
      <c r="G10" s="54">
        <f>+'JUNIO GRAFICO'!$C$13</f>
        <v>4</v>
      </c>
      <c r="H10" s="54">
        <f>+'JULIO GRAFICO'!C13</f>
        <v>3</v>
      </c>
      <c r="I10" s="54">
        <f>+'AGOSTO GRAFICO'!C13</f>
        <v>4</v>
      </c>
      <c r="J10" s="54">
        <f>+'SEPTIEMBRE GRAFICO'!C13</f>
        <v>5</v>
      </c>
      <c r="K10" s="54">
        <f>+'OCTUBRE GRAFICO'!C13</f>
        <v>2</v>
      </c>
      <c r="L10" s="54"/>
      <c r="M10" s="54"/>
      <c r="N10" s="55">
        <f t="shared" si="1"/>
        <v>29</v>
      </c>
      <c r="O10" s="91">
        <f t="shared" si="0"/>
        <v>2.9</v>
      </c>
    </row>
    <row r="11" spans="1:20" ht="17.25" customHeight="1" x14ac:dyDescent="0.25">
      <c r="A11" s="53" t="s">
        <v>126</v>
      </c>
      <c r="B11" s="56">
        <f>+'ENERO GRAFICO'!B14</f>
        <v>1</v>
      </c>
      <c r="C11" s="56">
        <f>+'FEBRERO GRAFICO'!C14</f>
        <v>0</v>
      </c>
      <c r="D11" s="56">
        <f>+'MARZO GRAFICO'!C14</f>
        <v>0</v>
      </c>
      <c r="E11" s="56">
        <f>+'ABRIL GRAFICO'!C14</f>
        <v>0</v>
      </c>
      <c r="F11" s="56">
        <f>+'MAYO GRAFICO'!C15</f>
        <v>3</v>
      </c>
      <c r="G11" s="56">
        <f>+'JUNIO GRAFICO'!$C$14</f>
        <v>1</v>
      </c>
      <c r="H11" s="56">
        <f>+'JULIO GRAFICO'!C14</f>
        <v>0</v>
      </c>
      <c r="I11" s="56">
        <f>+'AGOSTO GRAFICO'!C14</f>
        <v>6</v>
      </c>
      <c r="J11" s="56">
        <f>+'SEPTIEMBRE GRAFICO'!C14</f>
        <v>1</v>
      </c>
      <c r="K11" s="56">
        <f>+'OCTUBRE GRAFICO'!C14</f>
        <v>1</v>
      </c>
      <c r="L11" s="56"/>
      <c r="M11" s="56"/>
      <c r="N11" s="57">
        <f t="shared" si="1"/>
        <v>13</v>
      </c>
      <c r="O11" s="92">
        <f t="shared" si="0"/>
        <v>1.3</v>
      </c>
    </row>
    <row r="12" spans="1:20" ht="17.25" customHeight="1" x14ac:dyDescent="0.25">
      <c r="A12" s="23" t="s">
        <v>127</v>
      </c>
      <c r="B12" s="54">
        <f>+'ENERO GRAFICO'!B15</f>
        <v>1</v>
      </c>
      <c r="C12" s="54">
        <f>+'FEBRERO GRAFICO'!C15</f>
        <v>1</v>
      </c>
      <c r="D12" s="54">
        <f>+'MARZO GRAFICO'!C15</f>
        <v>1</v>
      </c>
      <c r="E12" s="54">
        <f>+'ABRIL GRAFICO'!C15</f>
        <v>6</v>
      </c>
      <c r="F12" s="54">
        <f>+'MAYO GRAFICO'!C16</f>
        <v>3</v>
      </c>
      <c r="G12" s="54">
        <f>+'JUNIO GRAFICO'!C15</f>
        <v>3</v>
      </c>
      <c r="H12" s="54">
        <f>+'JULIO GRAFICO'!C15</f>
        <v>2</v>
      </c>
      <c r="I12" s="54">
        <f>+'AGOSTO GRAFICO'!C15</f>
        <v>6</v>
      </c>
      <c r="J12" s="54">
        <f>+'SEPTIEMBRE GRAFICO'!C15</f>
        <v>6</v>
      </c>
      <c r="K12" s="54">
        <f>+'OCTUBRE GRAFICO'!C15</f>
        <v>2</v>
      </c>
      <c r="L12" s="54"/>
      <c r="M12" s="54"/>
      <c r="N12" s="55">
        <f t="shared" si="1"/>
        <v>31</v>
      </c>
      <c r="O12" s="91">
        <f t="shared" si="0"/>
        <v>3.1</v>
      </c>
    </row>
    <row r="13" spans="1:20" ht="17.25" customHeight="1" x14ac:dyDescent="0.25">
      <c r="A13" s="53" t="s">
        <v>128</v>
      </c>
      <c r="B13" s="56">
        <f>+'ENERO GRAFICO'!B16</f>
        <v>0</v>
      </c>
      <c r="C13" s="56">
        <f>+'FEBRERO GRAFICO'!C16</f>
        <v>0</v>
      </c>
      <c r="D13" s="56">
        <f>+'MARZO GRAFICO'!C16</f>
        <v>1</v>
      </c>
      <c r="E13" s="56">
        <f>+'ABRIL GRAFICO'!C16</f>
        <v>0</v>
      </c>
      <c r="F13" s="56">
        <f>+'MAYO GRAFICO'!C17</f>
        <v>1</v>
      </c>
      <c r="G13" s="56">
        <f>+'JUNIO GRAFICO'!C16</f>
        <v>3</v>
      </c>
      <c r="H13" s="56">
        <f>+'JULIO GRAFICO'!C16</f>
        <v>0</v>
      </c>
      <c r="I13" s="56">
        <f>+'AGOSTO GRAFICO'!C16</f>
        <v>0</v>
      </c>
      <c r="J13" s="56">
        <f>+'SEPTIEMBRE GRAFICO'!C16</f>
        <v>0</v>
      </c>
      <c r="K13" s="56">
        <f>+'OCTUBRE GRAFICO'!C16</f>
        <v>0</v>
      </c>
      <c r="L13" s="56"/>
      <c r="M13" s="56"/>
      <c r="N13" s="57">
        <f t="shared" si="1"/>
        <v>5</v>
      </c>
      <c r="O13" s="92">
        <f t="shared" si="0"/>
        <v>0.5</v>
      </c>
    </row>
    <row r="14" spans="1:20" ht="17.25" customHeight="1" x14ac:dyDescent="0.25">
      <c r="A14" s="34"/>
      <c r="B14" s="35"/>
      <c r="C14" s="35"/>
      <c r="D14" s="35"/>
      <c r="E14" s="35"/>
      <c r="F14" s="35"/>
      <c r="G14" s="35"/>
      <c r="H14" s="35"/>
      <c r="I14" s="35"/>
      <c r="J14" s="35"/>
      <c r="K14" s="35"/>
      <c r="L14" s="35"/>
      <c r="M14" s="35"/>
      <c r="N14" s="35"/>
    </row>
    <row r="15" spans="1:20" ht="34.5" customHeight="1" x14ac:dyDescent="0.25">
      <c r="P15" s="50"/>
      <c r="Q15" s="50"/>
      <c r="R15" s="50"/>
      <c r="S15" s="50"/>
      <c r="T15" s="50"/>
    </row>
    <row r="16" spans="1:20" ht="34.5" customHeight="1" x14ac:dyDescent="0.25">
      <c r="P16" s="50"/>
      <c r="Q16" s="50"/>
      <c r="R16" s="50"/>
      <c r="S16" s="50"/>
      <c r="T16" s="50"/>
    </row>
    <row r="17" spans="1:20" ht="34.5" customHeight="1" x14ac:dyDescent="0.25">
      <c r="P17" s="50"/>
      <c r="Q17" s="50"/>
      <c r="R17" s="50"/>
      <c r="S17" s="50"/>
      <c r="T17" s="50"/>
    </row>
    <row r="18" spans="1:20" ht="34.5" customHeight="1" x14ac:dyDescent="0.25">
      <c r="P18" s="50"/>
      <c r="Q18" s="50"/>
      <c r="R18" s="50"/>
      <c r="S18" s="50"/>
      <c r="T18" s="50"/>
    </row>
    <row r="19" spans="1:20" ht="34.5" customHeight="1" x14ac:dyDescent="0.25">
      <c r="P19" s="50"/>
      <c r="Q19" s="50"/>
      <c r="R19" s="50"/>
      <c r="S19" s="50"/>
      <c r="T19" s="50"/>
    </row>
    <row r="20" spans="1:20" ht="34.5" customHeight="1" x14ac:dyDescent="0.25">
      <c r="P20" s="50"/>
      <c r="Q20" s="50"/>
      <c r="R20" s="50"/>
      <c r="S20" s="50"/>
      <c r="T20" s="50"/>
    </row>
    <row r="21" spans="1:20" ht="34.5" customHeight="1" x14ac:dyDescent="0.25">
      <c r="P21" s="50"/>
      <c r="Q21" s="50"/>
      <c r="R21" s="50"/>
      <c r="S21" s="50"/>
      <c r="T21" s="50"/>
    </row>
    <row r="22" spans="1:20" ht="34.5" customHeight="1" x14ac:dyDescent="0.25">
      <c r="P22" s="50"/>
      <c r="Q22" s="50"/>
      <c r="R22" s="50"/>
      <c r="S22" s="50"/>
      <c r="T22" s="50"/>
    </row>
    <row r="23" spans="1:20" x14ac:dyDescent="0.25">
      <c r="I23" s="24"/>
      <c r="J23" s="24"/>
      <c r="K23" s="24"/>
      <c r="L23" s="24"/>
      <c r="M23" s="24"/>
      <c r="N23" s="24"/>
    </row>
    <row r="24" spans="1:20" ht="27" customHeight="1" x14ac:dyDescent="0.25">
      <c r="A24" s="186" t="s">
        <v>448</v>
      </c>
      <c r="B24" s="186"/>
      <c r="C24" s="186"/>
      <c r="D24" s="186"/>
      <c r="E24" s="186"/>
      <c r="F24" s="186"/>
      <c r="G24" s="186"/>
      <c r="H24" s="186"/>
      <c r="I24" s="186"/>
      <c r="J24" s="186"/>
      <c r="K24" s="186"/>
      <c r="L24" s="186"/>
      <c r="M24" s="186"/>
      <c r="N24" s="186"/>
      <c r="O24" s="186"/>
    </row>
    <row r="25" spans="1:20" ht="18" customHeight="1" x14ac:dyDescent="0.25">
      <c r="A25" s="186" t="s">
        <v>449</v>
      </c>
      <c r="B25" s="186"/>
      <c r="C25" s="186"/>
      <c r="D25" s="186"/>
      <c r="E25" s="186"/>
      <c r="F25" s="186"/>
      <c r="G25" s="186"/>
      <c r="H25" s="186"/>
      <c r="I25" s="186"/>
      <c r="J25" s="186"/>
      <c r="K25" s="186"/>
      <c r="L25" s="186"/>
      <c r="M25" s="186"/>
      <c r="N25" s="186"/>
      <c r="O25" s="186"/>
    </row>
    <row r="26" spans="1:20" ht="19.5" customHeight="1" x14ac:dyDescent="0.25">
      <c r="A26" s="186" t="s">
        <v>450</v>
      </c>
      <c r="B26" s="186"/>
      <c r="C26" s="186"/>
      <c r="D26" s="186"/>
      <c r="E26" s="186"/>
      <c r="F26" s="186"/>
      <c r="G26" s="186"/>
      <c r="H26" s="186"/>
      <c r="I26" s="186"/>
      <c r="J26" s="186"/>
      <c r="K26" s="186"/>
      <c r="L26" s="186"/>
      <c r="M26" s="186"/>
      <c r="N26" s="186"/>
      <c r="O26" s="186"/>
    </row>
    <row r="27" spans="1:20" ht="19.5" customHeight="1" x14ac:dyDescent="0.25">
      <c r="A27" s="186" t="s">
        <v>451</v>
      </c>
      <c r="B27" s="186"/>
      <c r="C27" s="186"/>
      <c r="D27" s="186"/>
      <c r="E27" s="186"/>
      <c r="F27" s="186"/>
      <c r="G27" s="186"/>
      <c r="H27" s="186"/>
      <c r="I27" s="186"/>
      <c r="J27" s="186"/>
      <c r="K27" s="186"/>
      <c r="L27" s="186"/>
      <c r="M27" s="186"/>
      <c r="N27" s="186"/>
      <c r="O27" s="186"/>
    </row>
    <row r="28" spans="1:20" ht="24" customHeight="1" x14ac:dyDescent="0.25">
      <c r="A28" s="186" t="s">
        <v>452</v>
      </c>
      <c r="B28" s="186"/>
      <c r="C28" s="186"/>
      <c r="D28" s="186"/>
      <c r="E28" s="186"/>
      <c r="F28" s="186"/>
      <c r="G28" s="186"/>
      <c r="H28" s="186"/>
      <c r="I28" s="186"/>
      <c r="J28" s="186"/>
      <c r="K28" s="186"/>
      <c r="L28" s="186"/>
      <c r="M28" s="186"/>
      <c r="N28" s="186"/>
      <c r="O28" s="186"/>
    </row>
    <row r="29" spans="1:20" ht="15" customHeight="1" x14ac:dyDescent="0.25">
      <c r="A29" s="186" t="s">
        <v>453</v>
      </c>
      <c r="B29" s="186"/>
      <c r="C29" s="186"/>
      <c r="D29" s="186"/>
      <c r="E29" s="186"/>
      <c r="F29" s="186"/>
      <c r="G29" s="186"/>
      <c r="H29" s="186"/>
      <c r="I29" s="186"/>
      <c r="J29" s="186"/>
      <c r="K29" s="186"/>
      <c r="L29" s="186"/>
      <c r="M29" s="186"/>
      <c r="N29" s="186"/>
      <c r="O29" s="186"/>
    </row>
    <row r="30" spans="1:20" ht="15" customHeight="1" x14ac:dyDescent="0.25">
      <c r="A30" s="186" t="s">
        <v>454</v>
      </c>
      <c r="B30" s="186"/>
      <c r="C30" s="186"/>
      <c r="D30" s="186"/>
      <c r="E30" s="186"/>
      <c r="F30" s="186"/>
      <c r="G30" s="186"/>
      <c r="H30" s="186"/>
      <c r="I30" s="186"/>
      <c r="J30" s="186"/>
      <c r="K30" s="186"/>
      <c r="L30" s="186"/>
      <c r="M30" s="186"/>
      <c r="N30" s="186"/>
      <c r="O30" s="186"/>
    </row>
    <row r="31" spans="1:20" ht="20.25" customHeight="1" x14ac:dyDescent="0.25">
      <c r="A31" s="186" t="s">
        <v>455</v>
      </c>
      <c r="B31" s="186"/>
      <c r="C31" s="186"/>
      <c r="D31" s="186"/>
      <c r="E31" s="186"/>
      <c r="F31" s="186"/>
      <c r="G31" s="186"/>
      <c r="H31" s="186"/>
      <c r="I31" s="186"/>
      <c r="J31" s="186"/>
      <c r="K31" s="186"/>
      <c r="L31" s="186"/>
      <c r="M31" s="186"/>
      <c r="N31" s="186"/>
      <c r="O31" s="186"/>
    </row>
  </sheetData>
  <mergeCells count="13">
    <mergeCell ref="A28:O28"/>
    <mergeCell ref="A29:O29"/>
    <mergeCell ref="A30:O30"/>
    <mergeCell ref="A31:O31"/>
    <mergeCell ref="A1:N1"/>
    <mergeCell ref="A2:N2"/>
    <mergeCell ref="B4:M4"/>
    <mergeCell ref="A24:O24"/>
    <mergeCell ref="A25:O25"/>
    <mergeCell ref="A26:O26"/>
    <mergeCell ref="A27:O27"/>
    <mergeCell ref="N4:N5"/>
    <mergeCell ref="O4:O5"/>
  </mergeCells>
  <pageMargins left="0.51181102362204722" right="0.15748031496062992" top="0.19685039370078741" bottom="0.43307086614173229" header="0.11811023622047245" footer="0.11811023622047245"/>
  <pageSetup scale="80" orientation="landscape" r:id="rId1"/>
  <headerFooter>
    <oddFooter>&amp;L&amp;8&amp;F&amp;C&amp;8Departamento Estadisticas y Gestión Documental, SVSP&amp;R&amp;8&amp;D&amp;T</oddFooter>
  </headerFooter>
  <ignoredErrors>
    <ignoredError sqref="F8"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86"/>
  <sheetViews>
    <sheetView topLeftCell="G1" zoomScale="120" zoomScaleNormal="120" workbookViewId="0">
      <selection activeCell="I9" sqref="I9:P10"/>
    </sheetView>
  </sheetViews>
  <sheetFormatPr baseColWidth="10" defaultRowHeight="15" x14ac:dyDescent="0.25"/>
  <cols>
    <col min="1" max="1" width="3.5703125" customWidth="1"/>
    <col min="2" max="2" width="9" customWidth="1"/>
    <col min="3" max="3" width="12.7109375" customWidth="1"/>
    <col min="4" max="4" width="8.7109375" customWidth="1"/>
    <col min="5" max="5" width="10.85546875" customWidth="1"/>
    <col min="6" max="6" width="36.85546875" customWidth="1"/>
    <col min="7" max="7" width="12.28515625" customWidth="1"/>
  </cols>
  <sheetData>
    <row r="1" spans="1:16" x14ac:dyDescent="0.25">
      <c r="B1" s="83"/>
    </row>
    <row r="2" spans="1:16" x14ac:dyDescent="0.25">
      <c r="B2" s="83"/>
    </row>
    <row r="3" spans="1:16" x14ac:dyDescent="0.25">
      <c r="B3" s="83"/>
    </row>
    <row r="4" spans="1:16" ht="14.25" customHeight="1" x14ac:dyDescent="0.25">
      <c r="B4" s="83"/>
    </row>
    <row r="5" spans="1:16" ht="15" customHeight="1" x14ac:dyDescent="0.25">
      <c r="B5" s="83"/>
    </row>
    <row r="6" spans="1:16" ht="86.25" customHeight="1" x14ac:dyDescent="0.25">
      <c r="A6" s="252" t="s">
        <v>115</v>
      </c>
      <c r="B6" s="252"/>
      <c r="C6" s="252"/>
      <c r="D6" s="252"/>
      <c r="E6" s="252"/>
      <c r="F6" s="252"/>
      <c r="G6" s="252"/>
    </row>
    <row r="7" spans="1:16" ht="19.5" thickBot="1" x14ac:dyDescent="0.3">
      <c r="A7" s="139" t="s">
        <v>191</v>
      </c>
      <c r="B7" s="145"/>
      <c r="C7" s="9"/>
      <c r="D7" s="115"/>
      <c r="E7" s="115"/>
      <c r="F7" s="364" t="s">
        <v>499</v>
      </c>
      <c r="G7" s="364"/>
    </row>
    <row r="8" spans="1:16" ht="18.75" thickBot="1" x14ac:dyDescent="0.3">
      <c r="A8" s="384" t="s">
        <v>1</v>
      </c>
      <c r="B8" s="384"/>
      <c r="C8" s="151" t="s">
        <v>0</v>
      </c>
      <c r="D8" s="149" t="s">
        <v>73</v>
      </c>
      <c r="E8" s="151" t="s">
        <v>2</v>
      </c>
      <c r="F8" s="151" t="s">
        <v>193</v>
      </c>
      <c r="G8" s="149" t="s">
        <v>67</v>
      </c>
    </row>
    <row r="9" spans="1:16" ht="25.5" thickBot="1" x14ac:dyDescent="0.3">
      <c r="A9" s="390">
        <v>1</v>
      </c>
      <c r="B9" s="396">
        <v>43345</v>
      </c>
      <c r="C9" s="393" t="s">
        <v>411</v>
      </c>
      <c r="D9" s="397" t="s">
        <v>423</v>
      </c>
      <c r="E9" s="393" t="s">
        <v>77</v>
      </c>
      <c r="F9" s="393" t="s">
        <v>526</v>
      </c>
      <c r="G9" s="405" t="s">
        <v>220</v>
      </c>
      <c r="I9" s="143" t="s">
        <v>10</v>
      </c>
      <c r="J9" s="143" t="s">
        <v>11</v>
      </c>
      <c r="K9" s="143" t="s">
        <v>12</v>
      </c>
      <c r="L9" s="143" t="s">
        <v>124</v>
      </c>
      <c r="M9" s="143" t="s">
        <v>125</v>
      </c>
      <c r="N9" s="143" t="s">
        <v>126</v>
      </c>
      <c r="O9" s="143" t="s">
        <v>127</v>
      </c>
      <c r="P9" s="144" t="s">
        <v>128</v>
      </c>
    </row>
    <row r="10" spans="1:16" ht="35.25" customHeight="1" thickBot="1" x14ac:dyDescent="0.3">
      <c r="A10" s="390"/>
      <c r="B10" s="396"/>
      <c r="C10" s="393"/>
      <c r="D10" s="397"/>
      <c r="E10" s="393"/>
      <c r="F10" s="393"/>
      <c r="G10" s="405"/>
      <c r="I10" s="54">
        <v>9</v>
      </c>
      <c r="J10" s="137">
        <v>1</v>
      </c>
      <c r="K10" s="137">
        <v>6</v>
      </c>
      <c r="L10" s="137">
        <v>2</v>
      </c>
      <c r="M10" s="137">
        <v>5</v>
      </c>
      <c r="N10" s="137">
        <v>1</v>
      </c>
      <c r="O10" s="137">
        <v>4</v>
      </c>
      <c r="P10" s="137"/>
    </row>
    <row r="11" spans="1:16" ht="72.75" customHeight="1" thickBot="1" x14ac:dyDescent="0.3">
      <c r="A11" s="390"/>
      <c r="B11" s="396"/>
      <c r="C11" s="393"/>
      <c r="D11" s="397"/>
      <c r="E11" s="393"/>
      <c r="F11" s="393"/>
      <c r="G11" s="405"/>
    </row>
    <row r="12" spans="1:16" ht="58.5" customHeight="1" thickBot="1" x14ac:dyDescent="0.3">
      <c r="A12" s="390"/>
      <c r="B12" s="396"/>
      <c r="C12" s="393"/>
      <c r="D12" s="397"/>
      <c r="E12" s="393"/>
      <c r="F12" s="393"/>
      <c r="G12" s="405"/>
    </row>
    <row r="13" spans="1:16" ht="15.75" thickBot="1" x14ac:dyDescent="0.3">
      <c r="A13" s="390">
        <v>2</v>
      </c>
      <c r="B13" s="406">
        <v>43351</v>
      </c>
      <c r="C13" s="393" t="s">
        <v>475</v>
      </c>
      <c r="D13" s="393" t="s">
        <v>476</v>
      </c>
      <c r="E13" s="393" t="s">
        <v>342</v>
      </c>
      <c r="F13" s="393" t="s">
        <v>486</v>
      </c>
      <c r="G13" s="392" t="s">
        <v>487</v>
      </c>
    </row>
    <row r="14" spans="1:16" ht="15.75" thickBot="1" x14ac:dyDescent="0.3">
      <c r="A14" s="390"/>
      <c r="B14" s="406"/>
      <c r="C14" s="393"/>
      <c r="D14" s="393"/>
      <c r="E14" s="393"/>
      <c r="F14" s="393"/>
      <c r="G14" s="392"/>
    </row>
    <row r="15" spans="1:16" ht="63" customHeight="1" thickBot="1" x14ac:dyDescent="0.3">
      <c r="A15" s="390"/>
      <c r="B15" s="406"/>
      <c r="C15" s="393"/>
      <c r="D15" s="393"/>
      <c r="E15" s="393"/>
      <c r="F15" s="393"/>
      <c r="G15" s="392"/>
    </row>
    <row r="16" spans="1:16" ht="60" customHeight="1" thickBot="1" x14ac:dyDescent="0.3">
      <c r="A16" s="390"/>
      <c r="B16" s="406"/>
      <c r="C16" s="393"/>
      <c r="D16" s="393"/>
      <c r="E16" s="393"/>
      <c r="F16" s="393"/>
      <c r="G16" s="392"/>
    </row>
    <row r="17" spans="1:9" ht="15.75" customHeight="1" thickBot="1" x14ac:dyDescent="0.3">
      <c r="A17" s="375">
        <v>3</v>
      </c>
      <c r="B17" s="396">
        <v>43351</v>
      </c>
      <c r="C17" s="393" t="s">
        <v>484</v>
      </c>
      <c r="D17" s="397" t="s">
        <v>477</v>
      </c>
      <c r="E17" s="393" t="s">
        <v>77</v>
      </c>
      <c r="F17" s="393" t="s">
        <v>485</v>
      </c>
      <c r="G17" s="392" t="s">
        <v>488</v>
      </c>
    </row>
    <row r="18" spans="1:9" ht="78.75" customHeight="1" thickBot="1" x14ac:dyDescent="0.3">
      <c r="A18" s="375"/>
      <c r="B18" s="396"/>
      <c r="C18" s="393"/>
      <c r="D18" s="397"/>
      <c r="E18" s="393"/>
      <c r="F18" s="393"/>
      <c r="G18" s="392"/>
    </row>
    <row r="19" spans="1:9" ht="25.5" customHeight="1" thickBot="1" x14ac:dyDescent="0.3">
      <c r="A19" s="375"/>
      <c r="B19" s="396"/>
      <c r="C19" s="393"/>
      <c r="D19" s="397"/>
      <c r="E19" s="393"/>
      <c r="F19" s="393"/>
      <c r="G19" s="392"/>
    </row>
    <row r="20" spans="1:9" ht="6" customHeight="1" thickBot="1" x14ac:dyDescent="0.3">
      <c r="A20" s="375"/>
      <c r="B20" s="396"/>
      <c r="C20" s="393"/>
      <c r="D20" s="397"/>
      <c r="E20" s="393"/>
      <c r="F20" s="393"/>
      <c r="G20" s="392"/>
    </row>
    <row r="21" spans="1:9" ht="15.75" customHeight="1" thickBot="1" x14ac:dyDescent="0.3">
      <c r="A21" s="404">
        <v>4</v>
      </c>
      <c r="B21" s="394">
        <v>43352</v>
      </c>
      <c r="C21" s="395" t="s">
        <v>479</v>
      </c>
      <c r="D21" s="395" t="s">
        <v>480</v>
      </c>
      <c r="E21" s="395" t="s">
        <v>18</v>
      </c>
      <c r="F21" s="395" t="s">
        <v>525</v>
      </c>
      <c r="G21" s="398" t="s">
        <v>496</v>
      </c>
    </row>
    <row r="22" spans="1:9" ht="59.25" customHeight="1" thickBot="1" x14ac:dyDescent="0.3">
      <c r="A22" s="404"/>
      <c r="B22" s="394"/>
      <c r="C22" s="395"/>
      <c r="D22" s="395"/>
      <c r="E22" s="395"/>
      <c r="F22" s="395"/>
      <c r="G22" s="398"/>
    </row>
    <row r="23" spans="1:9" ht="15.75" thickBot="1" x14ac:dyDescent="0.3">
      <c r="A23" s="404"/>
      <c r="B23" s="394"/>
      <c r="C23" s="395"/>
      <c r="D23" s="395"/>
      <c r="E23" s="395"/>
      <c r="F23" s="395"/>
      <c r="G23" s="398"/>
    </row>
    <row r="24" spans="1:9" ht="25.5" customHeight="1" thickBot="1" x14ac:dyDescent="0.3">
      <c r="A24" s="404"/>
      <c r="B24" s="394"/>
      <c r="C24" s="395"/>
      <c r="D24" s="395"/>
      <c r="E24" s="395"/>
      <c r="F24" s="395"/>
      <c r="G24" s="398"/>
      <c r="I24" s="15"/>
    </row>
    <row r="25" spans="1:9" ht="106.5" customHeight="1" thickBot="1" x14ac:dyDescent="0.3">
      <c r="A25" s="404">
        <v>5</v>
      </c>
      <c r="B25" s="402">
        <v>43353</v>
      </c>
      <c r="C25" s="395" t="s">
        <v>481</v>
      </c>
      <c r="D25" s="395" t="s">
        <v>482</v>
      </c>
      <c r="E25" s="395" t="s">
        <v>83</v>
      </c>
      <c r="F25" s="395" t="s">
        <v>497</v>
      </c>
      <c r="G25" s="398" t="s">
        <v>498</v>
      </c>
    </row>
    <row r="26" spans="1:9" ht="15.75" thickBot="1" x14ac:dyDescent="0.3">
      <c r="A26" s="404"/>
      <c r="B26" s="403"/>
      <c r="C26" s="395"/>
      <c r="D26" s="395"/>
      <c r="E26" s="395"/>
      <c r="F26" s="395"/>
      <c r="G26" s="398"/>
    </row>
    <row r="27" spans="1:9" ht="27.75" customHeight="1" thickBot="1" x14ac:dyDescent="0.3">
      <c r="A27" s="404"/>
      <c r="B27" s="403"/>
      <c r="C27" s="395"/>
      <c r="D27" s="395"/>
      <c r="E27" s="395"/>
      <c r="F27" s="395"/>
      <c r="G27" s="398"/>
    </row>
    <row r="28" spans="1:9" ht="27.75" customHeight="1" thickBot="1" x14ac:dyDescent="0.3">
      <c r="A28" s="404"/>
      <c r="B28" s="403"/>
      <c r="C28" s="395"/>
      <c r="D28" s="395"/>
      <c r="E28" s="395"/>
      <c r="F28" s="395"/>
      <c r="G28" s="398"/>
    </row>
    <row r="29" spans="1:9" ht="6" customHeight="1" thickBot="1" x14ac:dyDescent="0.3">
      <c r="A29" s="404">
        <v>6</v>
      </c>
      <c r="B29" s="394">
        <v>43354</v>
      </c>
      <c r="C29" s="395" t="s">
        <v>478</v>
      </c>
      <c r="D29" s="395" t="s">
        <v>403</v>
      </c>
      <c r="E29" s="395" t="s">
        <v>493</v>
      </c>
      <c r="F29" s="395" t="s">
        <v>494</v>
      </c>
      <c r="G29" s="398" t="s">
        <v>495</v>
      </c>
    </row>
    <row r="30" spans="1:9" ht="28.5" customHeight="1" thickBot="1" x14ac:dyDescent="0.3">
      <c r="A30" s="404"/>
      <c r="B30" s="394"/>
      <c r="C30" s="395"/>
      <c r="D30" s="395"/>
      <c r="E30" s="395"/>
      <c r="F30" s="395"/>
      <c r="G30" s="398"/>
    </row>
    <row r="31" spans="1:9" ht="23.25" customHeight="1" thickBot="1" x14ac:dyDescent="0.3">
      <c r="A31" s="404"/>
      <c r="B31" s="394"/>
      <c r="C31" s="395"/>
      <c r="D31" s="395"/>
      <c r="E31" s="395"/>
      <c r="F31" s="395"/>
      <c r="G31" s="398"/>
    </row>
    <row r="32" spans="1:9" ht="154.5" customHeight="1" thickBot="1" x14ac:dyDescent="0.3">
      <c r="A32" s="404"/>
      <c r="B32" s="394"/>
      <c r="C32" s="395"/>
      <c r="D32" s="395"/>
      <c r="E32" s="395"/>
      <c r="F32" s="395"/>
      <c r="G32" s="398"/>
    </row>
    <row r="33" spans="1:10" ht="15.75" thickBot="1" x14ac:dyDescent="0.3">
      <c r="A33" s="404">
        <v>7</v>
      </c>
      <c r="B33" s="394">
        <v>43354</v>
      </c>
      <c r="C33" s="395" t="s">
        <v>225</v>
      </c>
      <c r="D33" s="395" t="s">
        <v>226</v>
      </c>
      <c r="E33" s="395" t="s">
        <v>85</v>
      </c>
      <c r="F33" s="395" t="s">
        <v>527</v>
      </c>
      <c r="G33" s="398" t="s">
        <v>492</v>
      </c>
    </row>
    <row r="34" spans="1:10" ht="5.25" customHeight="1" thickBot="1" x14ac:dyDescent="0.3">
      <c r="A34" s="404"/>
      <c r="B34" s="394"/>
      <c r="C34" s="395"/>
      <c r="D34" s="395"/>
      <c r="E34" s="395"/>
      <c r="F34" s="395"/>
      <c r="G34" s="398"/>
    </row>
    <row r="35" spans="1:10" ht="95.25" customHeight="1" thickBot="1" x14ac:dyDescent="0.3">
      <c r="A35" s="404"/>
      <c r="B35" s="394"/>
      <c r="C35" s="395"/>
      <c r="D35" s="395"/>
      <c r="E35" s="395"/>
      <c r="F35" s="395"/>
      <c r="G35" s="398"/>
    </row>
    <row r="36" spans="1:10" ht="246.75" customHeight="1" thickBot="1" x14ac:dyDescent="0.3">
      <c r="A36" s="404"/>
      <c r="B36" s="394"/>
      <c r="C36" s="395"/>
      <c r="D36" s="395"/>
      <c r="E36" s="395"/>
      <c r="F36" s="395"/>
      <c r="G36" s="398"/>
    </row>
    <row r="37" spans="1:10" ht="15.75" thickBot="1" x14ac:dyDescent="0.3">
      <c r="A37" s="404">
        <v>8</v>
      </c>
      <c r="B37" s="402">
        <v>43382</v>
      </c>
      <c r="C37" s="395" t="s">
        <v>489</v>
      </c>
      <c r="D37" s="407" t="s">
        <v>206</v>
      </c>
      <c r="E37" s="395" t="s">
        <v>342</v>
      </c>
      <c r="F37" s="395" t="s">
        <v>490</v>
      </c>
      <c r="G37" s="398" t="s">
        <v>491</v>
      </c>
    </row>
    <row r="38" spans="1:10" ht="18" customHeight="1" thickBot="1" x14ac:dyDescent="0.3">
      <c r="A38" s="404"/>
      <c r="B38" s="403"/>
      <c r="C38" s="395"/>
      <c r="D38" s="407"/>
      <c r="E38" s="395"/>
      <c r="F38" s="395"/>
      <c r="G38" s="398"/>
    </row>
    <row r="39" spans="1:10" ht="15.75" thickBot="1" x14ac:dyDescent="0.3">
      <c r="A39" s="404"/>
      <c r="B39" s="403"/>
      <c r="C39" s="395"/>
      <c r="D39" s="407"/>
      <c r="E39" s="395"/>
      <c r="F39" s="395"/>
      <c r="G39" s="398"/>
    </row>
    <row r="40" spans="1:10" ht="103.5" customHeight="1" thickBot="1" x14ac:dyDescent="0.3">
      <c r="A40" s="404"/>
      <c r="B40" s="403"/>
      <c r="C40" s="395"/>
      <c r="D40" s="407"/>
      <c r="E40" s="395"/>
      <c r="F40" s="395"/>
      <c r="G40" s="398"/>
    </row>
    <row r="41" spans="1:10" ht="43.5" customHeight="1" thickBot="1" x14ac:dyDescent="0.3">
      <c r="A41" s="368">
        <v>9</v>
      </c>
      <c r="B41" s="402">
        <v>43443</v>
      </c>
      <c r="C41" s="395" t="s">
        <v>225</v>
      </c>
      <c r="D41" s="395" t="s">
        <v>226</v>
      </c>
      <c r="E41" s="395" t="s">
        <v>203</v>
      </c>
      <c r="F41" s="395" t="s">
        <v>514</v>
      </c>
      <c r="G41" s="398" t="s">
        <v>229</v>
      </c>
      <c r="J41" s="21"/>
    </row>
    <row r="42" spans="1:10" ht="12" customHeight="1" thickBot="1" x14ac:dyDescent="0.3">
      <c r="A42" s="368"/>
      <c r="B42" s="403"/>
      <c r="C42" s="395"/>
      <c r="D42" s="395"/>
      <c r="E42" s="395"/>
      <c r="F42" s="395"/>
      <c r="G42" s="398"/>
    </row>
    <row r="43" spans="1:10" ht="12" customHeight="1" thickBot="1" x14ac:dyDescent="0.3">
      <c r="A43" s="368"/>
      <c r="B43" s="403"/>
      <c r="C43" s="395"/>
      <c r="D43" s="395"/>
      <c r="E43" s="395"/>
      <c r="F43" s="395"/>
      <c r="G43" s="398"/>
    </row>
    <row r="44" spans="1:10" ht="99" customHeight="1" thickBot="1" x14ac:dyDescent="0.3">
      <c r="A44" s="368"/>
      <c r="B44" s="403"/>
      <c r="C44" s="395"/>
      <c r="D44" s="395"/>
      <c r="E44" s="395"/>
      <c r="F44" s="395"/>
      <c r="G44" s="398"/>
    </row>
    <row r="45" spans="1:10" ht="15.75" thickBot="1" x14ac:dyDescent="0.3">
      <c r="A45" s="368">
        <v>10</v>
      </c>
      <c r="B45" s="399">
        <v>43357</v>
      </c>
      <c r="C45" s="401" t="s">
        <v>500</v>
      </c>
      <c r="D45" s="401" t="s">
        <v>501</v>
      </c>
      <c r="E45" s="401" t="s">
        <v>200</v>
      </c>
      <c r="F45" s="395" t="s">
        <v>517</v>
      </c>
      <c r="G45" s="398" t="s">
        <v>220</v>
      </c>
    </row>
    <row r="46" spans="1:10" ht="32.25" customHeight="1" thickBot="1" x14ac:dyDescent="0.3">
      <c r="A46" s="368"/>
      <c r="B46" s="400"/>
      <c r="C46" s="401"/>
      <c r="D46" s="401"/>
      <c r="E46" s="401"/>
      <c r="F46" s="395"/>
      <c r="G46" s="398"/>
    </row>
    <row r="47" spans="1:10" ht="15.75" thickBot="1" x14ac:dyDescent="0.3">
      <c r="A47" s="368"/>
      <c r="B47" s="400"/>
      <c r="C47" s="401"/>
      <c r="D47" s="401"/>
      <c r="E47" s="401"/>
      <c r="F47" s="395"/>
      <c r="G47" s="398"/>
    </row>
    <row r="48" spans="1:10" ht="58.5" customHeight="1" thickBot="1" x14ac:dyDescent="0.3">
      <c r="A48" s="368"/>
      <c r="B48" s="400"/>
      <c r="C48" s="401"/>
      <c r="D48" s="401"/>
      <c r="E48" s="401"/>
      <c r="F48" s="395"/>
      <c r="G48" s="398"/>
    </row>
    <row r="49" spans="1:7" ht="15.75" thickBot="1" x14ac:dyDescent="0.3">
      <c r="A49" s="368">
        <v>11</v>
      </c>
      <c r="B49" s="392" t="s">
        <v>502</v>
      </c>
      <c r="C49" s="393" t="s">
        <v>503</v>
      </c>
      <c r="D49" s="393" t="s">
        <v>504</v>
      </c>
      <c r="E49" s="393" t="s">
        <v>83</v>
      </c>
      <c r="F49" s="393" t="s">
        <v>506</v>
      </c>
      <c r="G49" s="392" t="s">
        <v>505</v>
      </c>
    </row>
    <row r="50" spans="1:7" ht="74.25" customHeight="1" thickBot="1" x14ac:dyDescent="0.3">
      <c r="A50" s="368"/>
      <c r="B50" s="392"/>
      <c r="C50" s="393"/>
      <c r="D50" s="393"/>
      <c r="E50" s="393"/>
      <c r="F50" s="393"/>
      <c r="G50" s="392"/>
    </row>
    <row r="51" spans="1:7" ht="4.5" customHeight="1" thickBot="1" x14ac:dyDescent="0.3">
      <c r="A51" s="368"/>
      <c r="B51" s="392"/>
      <c r="C51" s="393"/>
      <c r="D51" s="393"/>
      <c r="E51" s="393"/>
      <c r="F51" s="393"/>
      <c r="G51" s="392"/>
    </row>
    <row r="52" spans="1:7" ht="15.75" thickBot="1" x14ac:dyDescent="0.3">
      <c r="A52" s="368"/>
      <c r="B52" s="392"/>
      <c r="C52" s="393"/>
      <c r="D52" s="393"/>
      <c r="E52" s="393"/>
      <c r="F52" s="393"/>
      <c r="G52" s="392"/>
    </row>
    <row r="53" spans="1:7" ht="15.75" thickBot="1" x14ac:dyDescent="0.3">
      <c r="A53" s="368">
        <v>12</v>
      </c>
      <c r="B53" s="392" t="s">
        <v>502</v>
      </c>
      <c r="C53" s="393" t="s">
        <v>507</v>
      </c>
      <c r="D53" s="393" t="s">
        <v>523</v>
      </c>
      <c r="E53" s="393" t="s">
        <v>342</v>
      </c>
      <c r="F53" s="393" t="s">
        <v>524</v>
      </c>
      <c r="G53" s="392" t="s">
        <v>229</v>
      </c>
    </row>
    <row r="54" spans="1:7" ht="3" customHeight="1" thickBot="1" x14ac:dyDescent="0.3">
      <c r="A54" s="368"/>
      <c r="B54" s="392"/>
      <c r="C54" s="393"/>
      <c r="D54" s="393"/>
      <c r="E54" s="393"/>
      <c r="F54" s="393"/>
      <c r="G54" s="392"/>
    </row>
    <row r="55" spans="1:7" ht="52.5" customHeight="1" thickBot="1" x14ac:dyDescent="0.3">
      <c r="A55" s="368"/>
      <c r="B55" s="392"/>
      <c r="C55" s="393"/>
      <c r="D55" s="393"/>
      <c r="E55" s="393"/>
      <c r="F55" s="393"/>
      <c r="G55" s="392"/>
    </row>
    <row r="56" spans="1:7" ht="117.75" customHeight="1" thickBot="1" x14ac:dyDescent="0.3">
      <c r="A56" s="368"/>
      <c r="B56" s="392"/>
      <c r="C56" s="393"/>
      <c r="D56" s="393"/>
      <c r="E56" s="393"/>
      <c r="F56" s="393"/>
      <c r="G56" s="392"/>
    </row>
    <row r="57" spans="1:7" ht="15.75" thickBot="1" x14ac:dyDescent="0.3">
      <c r="A57" s="368">
        <v>13</v>
      </c>
      <c r="B57" s="392" t="s">
        <v>508</v>
      </c>
      <c r="C57" s="393" t="s">
        <v>225</v>
      </c>
      <c r="D57" s="393" t="s">
        <v>226</v>
      </c>
      <c r="E57" s="393" t="s">
        <v>77</v>
      </c>
      <c r="F57" s="393" t="s">
        <v>509</v>
      </c>
      <c r="G57" s="392" t="s">
        <v>5</v>
      </c>
    </row>
    <row r="58" spans="1:7" ht="53.25" customHeight="1" thickBot="1" x14ac:dyDescent="0.3">
      <c r="A58" s="368"/>
      <c r="B58" s="392"/>
      <c r="C58" s="393"/>
      <c r="D58" s="393"/>
      <c r="E58" s="393"/>
      <c r="F58" s="393"/>
      <c r="G58" s="392"/>
    </row>
    <row r="59" spans="1:7" ht="58.5" customHeight="1" thickBot="1" x14ac:dyDescent="0.3">
      <c r="A59" s="368"/>
      <c r="B59" s="392"/>
      <c r="C59" s="393"/>
      <c r="D59" s="393"/>
      <c r="E59" s="393"/>
      <c r="F59" s="393"/>
      <c r="G59" s="392"/>
    </row>
    <row r="60" spans="1:7" ht="87" customHeight="1" thickBot="1" x14ac:dyDescent="0.3">
      <c r="A60" s="368"/>
      <c r="B60" s="392"/>
      <c r="C60" s="393"/>
      <c r="D60" s="393"/>
      <c r="E60" s="393"/>
      <c r="F60" s="393"/>
      <c r="G60" s="392"/>
    </row>
    <row r="61" spans="1:7" ht="15.75" thickBot="1" x14ac:dyDescent="0.3">
      <c r="A61" s="368">
        <v>14</v>
      </c>
      <c r="B61" s="394">
        <v>43364</v>
      </c>
      <c r="C61" s="395" t="s">
        <v>478</v>
      </c>
      <c r="D61" s="395" t="s">
        <v>403</v>
      </c>
      <c r="E61" s="395" t="s">
        <v>363</v>
      </c>
      <c r="F61" s="395" t="s">
        <v>528</v>
      </c>
      <c r="G61" s="398" t="s">
        <v>220</v>
      </c>
    </row>
    <row r="62" spans="1:7" ht="35.25" customHeight="1" thickBot="1" x14ac:dyDescent="0.3">
      <c r="A62" s="368"/>
      <c r="B62" s="394"/>
      <c r="C62" s="395"/>
      <c r="D62" s="395"/>
      <c r="E62" s="395"/>
      <c r="F62" s="395"/>
      <c r="G62" s="398"/>
    </row>
    <row r="63" spans="1:7" ht="34.5" customHeight="1" thickBot="1" x14ac:dyDescent="0.3">
      <c r="A63" s="368"/>
      <c r="B63" s="394"/>
      <c r="C63" s="395"/>
      <c r="D63" s="395"/>
      <c r="E63" s="395"/>
      <c r="F63" s="395"/>
      <c r="G63" s="398"/>
    </row>
    <row r="64" spans="1:7" ht="66" customHeight="1" thickBot="1" x14ac:dyDescent="0.3">
      <c r="A64" s="368"/>
      <c r="B64" s="394"/>
      <c r="C64" s="395"/>
      <c r="D64" s="395"/>
      <c r="E64" s="395"/>
      <c r="F64" s="395"/>
      <c r="G64" s="398"/>
    </row>
    <row r="65" spans="1:7" ht="15.75" thickBot="1" x14ac:dyDescent="0.3">
      <c r="A65" s="368">
        <v>15</v>
      </c>
      <c r="B65" s="392" t="s">
        <v>510</v>
      </c>
      <c r="C65" s="393" t="s">
        <v>511</v>
      </c>
      <c r="D65" s="393" t="s">
        <v>518</v>
      </c>
      <c r="E65" s="393" t="s">
        <v>83</v>
      </c>
      <c r="F65" s="393" t="s">
        <v>513</v>
      </c>
      <c r="G65" s="392" t="s">
        <v>512</v>
      </c>
    </row>
    <row r="66" spans="1:7" ht="15.75" thickBot="1" x14ac:dyDescent="0.3">
      <c r="A66" s="368"/>
      <c r="B66" s="392"/>
      <c r="C66" s="393"/>
      <c r="D66" s="393"/>
      <c r="E66" s="393"/>
      <c r="F66" s="393"/>
      <c r="G66" s="392"/>
    </row>
    <row r="67" spans="1:7" ht="60.75" customHeight="1" thickBot="1" x14ac:dyDescent="0.3">
      <c r="A67" s="368"/>
      <c r="B67" s="392"/>
      <c r="C67" s="393"/>
      <c r="D67" s="393"/>
      <c r="E67" s="393"/>
      <c r="F67" s="393"/>
      <c r="G67" s="392"/>
    </row>
    <row r="68" spans="1:7" ht="60.75" customHeight="1" thickBot="1" x14ac:dyDescent="0.3">
      <c r="A68" s="368"/>
      <c r="B68" s="392"/>
      <c r="C68" s="393"/>
      <c r="D68" s="393"/>
      <c r="E68" s="393"/>
      <c r="F68" s="393"/>
      <c r="G68" s="392"/>
    </row>
    <row r="69" spans="1:7" ht="42.75" customHeight="1" thickBot="1" x14ac:dyDescent="0.3">
      <c r="A69" s="368">
        <v>16</v>
      </c>
      <c r="B69" s="392" t="s">
        <v>515</v>
      </c>
      <c r="C69" s="393" t="s">
        <v>511</v>
      </c>
      <c r="D69" s="393" t="s">
        <v>518</v>
      </c>
      <c r="E69" s="393" t="s">
        <v>21</v>
      </c>
      <c r="F69" s="393" t="s">
        <v>516</v>
      </c>
      <c r="G69" s="392" t="s">
        <v>260</v>
      </c>
    </row>
    <row r="70" spans="1:7" ht="15.75" thickBot="1" x14ac:dyDescent="0.3">
      <c r="A70" s="368"/>
      <c r="B70" s="392"/>
      <c r="C70" s="393"/>
      <c r="D70" s="393"/>
      <c r="E70" s="393"/>
      <c r="F70" s="393"/>
      <c r="G70" s="392"/>
    </row>
    <row r="71" spans="1:7" ht="15.75" thickBot="1" x14ac:dyDescent="0.3">
      <c r="A71" s="368"/>
      <c r="B71" s="392"/>
      <c r="C71" s="393"/>
      <c r="D71" s="393"/>
      <c r="E71" s="393"/>
      <c r="F71" s="393"/>
      <c r="G71" s="392"/>
    </row>
    <row r="72" spans="1:7" ht="159.75" customHeight="1" thickBot="1" x14ac:dyDescent="0.3">
      <c r="A72" s="368"/>
      <c r="B72" s="392"/>
      <c r="C72" s="393"/>
      <c r="D72" s="393"/>
      <c r="E72" s="393"/>
      <c r="F72" s="393"/>
      <c r="G72" s="392"/>
    </row>
    <row r="73" spans="1:7" ht="42.75" customHeight="1" thickBot="1" x14ac:dyDescent="0.3">
      <c r="A73" s="368">
        <v>17</v>
      </c>
      <c r="B73" s="391">
        <v>43371</v>
      </c>
      <c r="C73" s="393" t="s">
        <v>519</v>
      </c>
      <c r="D73" s="393" t="s">
        <v>520</v>
      </c>
      <c r="E73" s="393" t="s">
        <v>83</v>
      </c>
      <c r="F73" s="393" t="s">
        <v>522</v>
      </c>
      <c r="G73" s="392" t="s">
        <v>521</v>
      </c>
    </row>
    <row r="74" spans="1:7" ht="15.75" thickBot="1" x14ac:dyDescent="0.3">
      <c r="A74" s="368"/>
      <c r="B74" s="392"/>
      <c r="C74" s="393"/>
      <c r="D74" s="393"/>
      <c r="E74" s="393"/>
      <c r="F74" s="393"/>
      <c r="G74" s="392"/>
    </row>
    <row r="75" spans="1:7" ht="128.25" customHeight="1" thickBot="1" x14ac:dyDescent="0.3">
      <c r="A75" s="368"/>
      <c r="B75" s="392"/>
      <c r="C75" s="393"/>
      <c r="D75" s="393"/>
      <c r="E75" s="393"/>
      <c r="F75" s="393"/>
      <c r="G75" s="392"/>
    </row>
    <row r="76" spans="1:7" ht="58.5" customHeight="1" thickBot="1" x14ac:dyDescent="0.3">
      <c r="A76" s="368"/>
      <c r="B76" s="392"/>
      <c r="C76" s="393"/>
      <c r="D76" s="393"/>
      <c r="E76" s="393"/>
      <c r="F76" s="393"/>
      <c r="G76" s="392"/>
    </row>
    <row r="77" spans="1:7" x14ac:dyDescent="0.25">
      <c r="B77" s="21"/>
      <c r="C77" s="21"/>
      <c r="D77" s="21"/>
      <c r="E77" s="21"/>
      <c r="F77" s="21"/>
      <c r="G77" s="21"/>
    </row>
    <row r="78" spans="1:7" x14ac:dyDescent="0.25">
      <c r="B78" s="21"/>
      <c r="C78" s="21"/>
      <c r="D78" s="21"/>
      <c r="E78" s="21"/>
      <c r="F78" s="21"/>
      <c r="G78" s="21"/>
    </row>
    <row r="79" spans="1:7" x14ac:dyDescent="0.25">
      <c r="B79" s="21"/>
      <c r="C79" s="21"/>
      <c r="D79" s="21"/>
      <c r="E79" s="21"/>
      <c r="F79" s="21"/>
      <c r="G79" s="21"/>
    </row>
    <row r="80" spans="1:7" x14ac:dyDescent="0.25">
      <c r="B80" s="21"/>
      <c r="C80" s="21"/>
      <c r="D80" s="21"/>
      <c r="E80" s="21"/>
      <c r="F80" s="21"/>
      <c r="G80" s="21"/>
    </row>
    <row r="81" spans="2:7" x14ac:dyDescent="0.25">
      <c r="B81" s="21"/>
      <c r="C81" s="21"/>
      <c r="D81" s="21"/>
      <c r="E81" s="21"/>
      <c r="F81" s="21"/>
      <c r="G81" s="21"/>
    </row>
    <row r="82" spans="2:7" x14ac:dyDescent="0.25">
      <c r="B82" s="21"/>
      <c r="C82" s="21"/>
      <c r="D82" s="21"/>
      <c r="E82" s="21"/>
      <c r="F82" s="21"/>
      <c r="G82" s="21"/>
    </row>
    <row r="83" spans="2:7" x14ac:dyDescent="0.25">
      <c r="B83" s="21"/>
      <c r="C83" s="21"/>
      <c r="D83" s="21"/>
      <c r="E83" s="21"/>
      <c r="F83" s="21"/>
      <c r="G83" s="21"/>
    </row>
    <row r="84" spans="2:7" x14ac:dyDescent="0.25">
      <c r="B84" s="21"/>
      <c r="C84" s="21"/>
      <c r="D84" s="21"/>
      <c r="E84" s="21"/>
      <c r="F84" s="21"/>
      <c r="G84" s="21"/>
    </row>
    <row r="85" spans="2:7" x14ac:dyDescent="0.25">
      <c r="B85" s="21"/>
      <c r="C85" s="21"/>
      <c r="D85" s="21"/>
      <c r="E85" s="21"/>
      <c r="F85" s="21"/>
      <c r="G85" s="21"/>
    </row>
    <row r="86" spans="2:7" x14ac:dyDescent="0.25">
      <c r="B86" s="21"/>
      <c r="C86" s="21"/>
      <c r="D86" s="21"/>
      <c r="E86" s="21"/>
      <c r="F86" s="21"/>
      <c r="G86" s="21"/>
    </row>
  </sheetData>
  <mergeCells count="122">
    <mergeCell ref="E53:E56"/>
    <mergeCell ref="F69:F72"/>
    <mergeCell ref="G69:G72"/>
    <mergeCell ref="A69:A72"/>
    <mergeCell ref="B69:B72"/>
    <mergeCell ref="C69:C72"/>
    <mergeCell ref="D69:D72"/>
    <mergeCell ref="E69:E72"/>
    <mergeCell ref="F61:F64"/>
    <mergeCell ref="G61:G64"/>
    <mergeCell ref="A65:A68"/>
    <mergeCell ref="B65:B68"/>
    <mergeCell ref="C65:C68"/>
    <mergeCell ref="D65:D68"/>
    <mergeCell ref="E65:E68"/>
    <mergeCell ref="F65:F68"/>
    <mergeCell ref="G65:G68"/>
    <mergeCell ref="A61:A64"/>
    <mergeCell ref="A49:A52"/>
    <mergeCell ref="B49:B52"/>
    <mergeCell ref="C49:C52"/>
    <mergeCell ref="D49:D52"/>
    <mergeCell ref="E49:E52"/>
    <mergeCell ref="F49:F52"/>
    <mergeCell ref="G49:G52"/>
    <mergeCell ref="G29:G32"/>
    <mergeCell ref="A33:A36"/>
    <mergeCell ref="A29:A32"/>
    <mergeCell ref="B29:B32"/>
    <mergeCell ref="C29:C32"/>
    <mergeCell ref="D29:D32"/>
    <mergeCell ref="E29:E32"/>
    <mergeCell ref="B33:B36"/>
    <mergeCell ref="C33:C36"/>
    <mergeCell ref="G33:G36"/>
    <mergeCell ref="F29:F32"/>
    <mergeCell ref="C37:C40"/>
    <mergeCell ref="D37:D40"/>
    <mergeCell ref="E37:E40"/>
    <mergeCell ref="F37:F40"/>
    <mergeCell ref="F17:F20"/>
    <mergeCell ref="G17:G20"/>
    <mergeCell ref="A13:A16"/>
    <mergeCell ref="B13:B16"/>
    <mergeCell ref="C13:C16"/>
    <mergeCell ref="D13:D16"/>
    <mergeCell ref="E13:E16"/>
    <mergeCell ref="F13:F16"/>
    <mergeCell ref="G25:G28"/>
    <mergeCell ref="A21:A24"/>
    <mergeCell ref="B21:B24"/>
    <mergeCell ref="C21:C24"/>
    <mergeCell ref="D21:D24"/>
    <mergeCell ref="E21:E24"/>
    <mergeCell ref="G21:G24"/>
    <mergeCell ref="A25:A28"/>
    <mergeCell ref="F21:F24"/>
    <mergeCell ref="C25:C28"/>
    <mergeCell ref="B25:B28"/>
    <mergeCell ref="F25:F28"/>
    <mergeCell ref="D25:D28"/>
    <mergeCell ref="E25:E28"/>
    <mergeCell ref="G13:G16"/>
    <mergeCell ref="A17:A20"/>
    <mergeCell ref="A6:G6"/>
    <mergeCell ref="F7:G7"/>
    <mergeCell ref="A8:B8"/>
    <mergeCell ref="A9:A12"/>
    <mergeCell ref="B9:B12"/>
    <mergeCell ref="C9:C12"/>
    <mergeCell ref="D9:D12"/>
    <mergeCell ref="E9:E12"/>
    <mergeCell ref="F9:F12"/>
    <mergeCell ref="G9:G12"/>
    <mergeCell ref="B17:B20"/>
    <mergeCell ref="C17:C20"/>
    <mergeCell ref="D17:D20"/>
    <mergeCell ref="E17:E20"/>
    <mergeCell ref="F45:F48"/>
    <mergeCell ref="D33:D36"/>
    <mergeCell ref="G45:G48"/>
    <mergeCell ref="C41:C44"/>
    <mergeCell ref="A45:A48"/>
    <mergeCell ref="B45:B48"/>
    <mergeCell ref="C45:C48"/>
    <mergeCell ref="D45:D48"/>
    <mergeCell ref="E45:E48"/>
    <mergeCell ref="F41:F44"/>
    <mergeCell ref="A41:A44"/>
    <mergeCell ref="B41:B44"/>
    <mergeCell ref="E41:E44"/>
    <mergeCell ref="D41:D44"/>
    <mergeCell ref="G41:G44"/>
    <mergeCell ref="G37:G40"/>
    <mergeCell ref="A37:A40"/>
    <mergeCell ref="E33:E36"/>
    <mergeCell ref="F33:F36"/>
    <mergeCell ref="B37:B40"/>
    <mergeCell ref="A73:A76"/>
    <mergeCell ref="B73:B76"/>
    <mergeCell ref="C73:C76"/>
    <mergeCell ref="D73:D76"/>
    <mergeCell ref="E73:E76"/>
    <mergeCell ref="F73:F76"/>
    <mergeCell ref="G73:G76"/>
    <mergeCell ref="F53:F56"/>
    <mergeCell ref="G53:G56"/>
    <mergeCell ref="A57:A60"/>
    <mergeCell ref="B57:B60"/>
    <mergeCell ref="C57:C60"/>
    <mergeCell ref="D57:D60"/>
    <mergeCell ref="E57:E60"/>
    <mergeCell ref="F57:F60"/>
    <mergeCell ref="G57:G60"/>
    <mergeCell ref="B61:B64"/>
    <mergeCell ref="C61:C64"/>
    <mergeCell ref="D61:D64"/>
    <mergeCell ref="E61:E64"/>
    <mergeCell ref="A53:A56"/>
    <mergeCell ref="B53:B56"/>
    <mergeCell ref="C53:C56"/>
    <mergeCell ref="D53:D56"/>
  </mergeCells>
  <pageMargins left="0.35433070866141736" right="0.23622047244094491" top="0.47244094488188981" bottom="0.55118110236220474"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41"/>
  <sheetViews>
    <sheetView workbookViewId="0">
      <selection activeCell="C9" sqref="C9"/>
    </sheetView>
  </sheetViews>
  <sheetFormatPr baseColWidth="10" defaultRowHeight="15" x14ac:dyDescent="0.25"/>
  <cols>
    <col min="1" max="1" width="16.140625" customWidth="1"/>
    <col min="2" max="2" width="26.85546875" customWidth="1"/>
    <col min="3" max="3" width="31.42578125" customWidth="1"/>
  </cols>
  <sheetData>
    <row r="1" spans="1:5" ht="81.75" customHeight="1" x14ac:dyDescent="0.25"/>
    <row r="2" spans="1:5" ht="18.75" x14ac:dyDescent="0.3">
      <c r="A2" s="209" t="s">
        <v>6</v>
      </c>
      <c r="B2" s="209"/>
      <c r="C2" s="209"/>
      <c r="D2" s="209"/>
      <c r="E2" s="209"/>
    </row>
    <row r="3" spans="1:5" ht="18.75" x14ac:dyDescent="0.3">
      <c r="A3" s="209" t="s">
        <v>7</v>
      </c>
      <c r="B3" s="209"/>
      <c r="C3" s="209"/>
      <c r="D3" s="209"/>
      <c r="E3" s="209"/>
    </row>
    <row r="4" spans="1:5" ht="7.5" customHeight="1" x14ac:dyDescent="0.25">
      <c r="A4" s="210" t="s">
        <v>279</v>
      </c>
      <c r="B4" s="210"/>
      <c r="C4" s="210"/>
      <c r="D4" s="210"/>
      <c r="E4" s="210"/>
    </row>
    <row r="5" spans="1:5" x14ac:dyDescent="0.25">
      <c r="A5" s="210"/>
      <c r="B5" s="210"/>
      <c r="C5" s="210"/>
      <c r="D5" s="210"/>
      <c r="E5" s="210"/>
    </row>
    <row r="6" spans="1:5" ht="18.75" x14ac:dyDescent="0.3">
      <c r="C6" s="316" t="s">
        <v>483</v>
      </c>
      <c r="D6" s="316"/>
    </row>
    <row r="7" spans="1:5" ht="18.75" x14ac:dyDescent="0.3">
      <c r="A7" s="97" t="s">
        <v>297</v>
      </c>
      <c r="C7" s="98"/>
      <c r="D7" s="150">
        <v>17</v>
      </c>
    </row>
    <row r="8" spans="1:5" x14ac:dyDescent="0.25">
      <c r="A8" s="210" t="s">
        <v>295</v>
      </c>
      <c r="B8" s="210"/>
      <c r="C8" s="210"/>
      <c r="D8" s="210"/>
    </row>
    <row r="9" spans="1:5" x14ac:dyDescent="0.25">
      <c r="A9" s="161" t="s">
        <v>10</v>
      </c>
      <c r="B9" s="163"/>
      <c r="C9" s="3">
        <f>+'SEPTIEMBRE '!I10</f>
        <v>9</v>
      </c>
    </row>
    <row r="10" spans="1:5" x14ac:dyDescent="0.25">
      <c r="A10" s="161" t="s">
        <v>11</v>
      </c>
      <c r="B10" s="163"/>
      <c r="C10" s="3">
        <f>+'SEPTIEMBRE '!J10</f>
        <v>1</v>
      </c>
    </row>
    <row r="11" spans="1:5" x14ac:dyDescent="0.25">
      <c r="A11" s="161" t="s">
        <v>12</v>
      </c>
      <c r="B11" s="163"/>
      <c r="C11" s="3">
        <v>7</v>
      </c>
    </row>
    <row r="12" spans="1:5" x14ac:dyDescent="0.25">
      <c r="A12" s="161" t="s">
        <v>124</v>
      </c>
      <c r="B12" s="163"/>
      <c r="C12" s="3">
        <f>+'SEPTIEMBRE '!L10</f>
        <v>2</v>
      </c>
    </row>
    <row r="13" spans="1:5" x14ac:dyDescent="0.25">
      <c r="A13" s="161" t="s">
        <v>125</v>
      </c>
      <c r="B13" s="163"/>
      <c r="C13" s="3">
        <f>+'SEPTIEMBRE '!M10</f>
        <v>5</v>
      </c>
    </row>
    <row r="14" spans="1:5" x14ac:dyDescent="0.25">
      <c r="A14" s="161" t="s">
        <v>126</v>
      </c>
      <c r="B14" s="163"/>
      <c r="C14" s="3">
        <f>+'SEPTIEMBRE '!N10</f>
        <v>1</v>
      </c>
    </row>
    <row r="15" spans="1:5" x14ac:dyDescent="0.25">
      <c r="A15" s="161" t="s">
        <v>127</v>
      </c>
      <c r="B15" s="163"/>
      <c r="C15" s="3">
        <v>6</v>
      </c>
    </row>
    <row r="16" spans="1:5" x14ac:dyDescent="0.25">
      <c r="A16" s="161" t="s">
        <v>128</v>
      </c>
      <c r="B16" s="163"/>
      <c r="C16" s="3">
        <f>+'SEPTIEMBRE '!P10</f>
        <v>0</v>
      </c>
    </row>
    <row r="33" spans="1:5" x14ac:dyDescent="0.25">
      <c r="A33" s="20" t="s">
        <v>35</v>
      </c>
      <c r="B33" s="21"/>
      <c r="C33" s="21"/>
    </row>
    <row r="34" spans="1:5" s="24" customFormat="1" ht="27.75" customHeight="1" x14ac:dyDescent="0.25">
      <c r="A34" s="408" t="s">
        <v>529</v>
      </c>
      <c r="B34" s="409"/>
      <c r="C34" s="409"/>
      <c r="D34" s="409"/>
      <c r="E34" s="409"/>
    </row>
    <row r="35" spans="1:5" s="24" customFormat="1" ht="18" customHeight="1" x14ac:dyDescent="0.25">
      <c r="A35" s="408" t="s">
        <v>536</v>
      </c>
      <c r="B35" s="409"/>
      <c r="C35" s="409"/>
      <c r="D35" s="409"/>
      <c r="E35" s="409"/>
    </row>
    <row r="36" spans="1:5" s="24" customFormat="1" ht="19.5" customHeight="1" x14ac:dyDescent="0.25">
      <c r="A36" s="408" t="s">
        <v>530</v>
      </c>
      <c r="B36" s="409"/>
      <c r="C36" s="409"/>
      <c r="D36" s="409"/>
      <c r="E36" s="409"/>
    </row>
    <row r="37" spans="1:5" s="24" customFormat="1" ht="18" customHeight="1" x14ac:dyDescent="0.25">
      <c r="A37" s="408" t="s">
        <v>531</v>
      </c>
      <c r="B37" s="409"/>
      <c r="C37" s="409"/>
      <c r="D37" s="409"/>
      <c r="E37" s="409"/>
    </row>
    <row r="38" spans="1:5" s="24" customFormat="1" ht="27.75" customHeight="1" x14ac:dyDescent="0.25">
      <c r="A38" s="408" t="s">
        <v>532</v>
      </c>
      <c r="B38" s="409"/>
      <c r="C38" s="409"/>
      <c r="D38" s="409"/>
      <c r="E38" s="409"/>
    </row>
    <row r="39" spans="1:5" s="24" customFormat="1" ht="27.75" customHeight="1" x14ac:dyDescent="0.25">
      <c r="A39" s="408" t="s">
        <v>533</v>
      </c>
      <c r="B39" s="409"/>
      <c r="C39" s="409"/>
      <c r="D39" s="409"/>
      <c r="E39" s="409"/>
    </row>
    <row r="40" spans="1:5" s="24" customFormat="1" x14ac:dyDescent="0.25">
      <c r="A40" s="408" t="s">
        <v>534</v>
      </c>
      <c r="B40" s="409"/>
      <c r="C40" s="409"/>
      <c r="D40" s="409"/>
      <c r="E40" s="409"/>
    </row>
    <row r="41" spans="1:5" s="24" customFormat="1" ht="27.75" customHeight="1" x14ac:dyDescent="0.25">
      <c r="A41" s="408" t="s">
        <v>535</v>
      </c>
      <c r="B41" s="409"/>
      <c r="C41" s="409"/>
      <c r="D41" s="409"/>
      <c r="E41" s="409"/>
    </row>
  </sheetData>
  <mergeCells count="21">
    <mergeCell ref="A40:E40"/>
    <mergeCell ref="A41:E41"/>
    <mergeCell ref="A16:B16"/>
    <mergeCell ref="A34:E34"/>
    <mergeCell ref="A35:E35"/>
    <mergeCell ref="A36:E36"/>
    <mergeCell ref="A37:E37"/>
    <mergeCell ref="A38:E38"/>
    <mergeCell ref="A39:E39"/>
    <mergeCell ref="A2:E2"/>
    <mergeCell ref="A3:E3"/>
    <mergeCell ref="A4:E5"/>
    <mergeCell ref="A15:B15"/>
    <mergeCell ref="C6:D6"/>
    <mergeCell ref="A8:D8"/>
    <mergeCell ref="A9:B9"/>
    <mergeCell ref="A10:B10"/>
    <mergeCell ref="A11:B11"/>
    <mergeCell ref="A12:B12"/>
    <mergeCell ref="A13:B13"/>
    <mergeCell ref="A14:B14"/>
  </mergeCells>
  <pageMargins left="0.45" right="0.34" top="0.43" bottom="0.48"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72"/>
  <sheetViews>
    <sheetView tabSelected="1" topLeftCell="E10" workbookViewId="0">
      <selection activeCell="M12" sqref="M12"/>
    </sheetView>
  </sheetViews>
  <sheetFormatPr baseColWidth="10" defaultRowHeight="16.5" x14ac:dyDescent="0.3"/>
  <cols>
    <col min="1" max="2" width="11.42578125" style="155"/>
    <col min="3" max="3" width="13.42578125" style="155" customWidth="1"/>
    <col min="4" max="4" width="14.140625" style="155" customWidth="1"/>
    <col min="5" max="5" width="13.7109375" style="155" customWidth="1"/>
    <col min="6" max="6" width="52.42578125" style="155" customWidth="1"/>
    <col min="7" max="7" width="18.140625" style="155" customWidth="1"/>
  </cols>
  <sheetData>
    <row r="1" spans="1:16" s="152" customFormat="1" x14ac:dyDescent="0.3">
      <c r="A1" s="155"/>
      <c r="B1" s="155"/>
      <c r="C1" s="155"/>
      <c r="D1" s="155"/>
      <c r="E1" s="155"/>
      <c r="F1" s="155"/>
      <c r="G1" s="155"/>
    </row>
    <row r="2" spans="1:16" s="152" customFormat="1" x14ac:dyDescent="0.3">
      <c r="A2" s="155"/>
      <c r="B2" s="155"/>
      <c r="C2" s="155"/>
      <c r="D2" s="155"/>
      <c r="E2" s="155"/>
      <c r="F2" s="155"/>
      <c r="G2" s="155"/>
    </row>
    <row r="3" spans="1:16" s="152" customFormat="1" x14ac:dyDescent="0.3">
      <c r="A3" s="155"/>
      <c r="B3" s="155"/>
      <c r="C3" s="155"/>
      <c r="D3" s="155"/>
      <c r="E3" s="155"/>
      <c r="F3" s="155"/>
      <c r="G3" s="155"/>
    </row>
    <row r="4" spans="1:16" s="152" customFormat="1" x14ac:dyDescent="0.3">
      <c r="A4" s="155"/>
      <c r="B4" s="155"/>
      <c r="C4" s="155"/>
      <c r="D4" s="155"/>
      <c r="E4" s="155"/>
      <c r="F4" s="155"/>
      <c r="G4" s="155"/>
    </row>
    <row r="5" spans="1:16" s="152" customFormat="1" x14ac:dyDescent="0.3">
      <c r="A5" s="155"/>
      <c r="B5" s="155"/>
      <c r="C5" s="155"/>
      <c r="D5" s="155"/>
      <c r="E5" s="155"/>
      <c r="F5" s="155"/>
      <c r="G5" s="155"/>
    </row>
    <row r="6" spans="1:16" s="152" customFormat="1" ht="73.5" customHeight="1" x14ac:dyDescent="0.3">
      <c r="A6" s="421" t="s">
        <v>582</v>
      </c>
      <c r="B6" s="421"/>
      <c r="C6" s="421"/>
      <c r="D6" s="421"/>
      <c r="E6" s="421"/>
      <c r="F6" s="421"/>
      <c r="G6" s="421"/>
    </row>
    <row r="7" spans="1:16" s="152" customFormat="1" ht="25.5" thickBot="1" x14ac:dyDescent="0.35">
      <c r="A7" s="156" t="s">
        <v>191</v>
      </c>
      <c r="B7" s="157"/>
      <c r="C7" s="157"/>
      <c r="D7" s="157"/>
      <c r="E7" s="157"/>
      <c r="F7" s="422" t="s">
        <v>541</v>
      </c>
      <c r="G7" s="422"/>
      <c r="I7" s="143" t="s">
        <v>10</v>
      </c>
      <c r="J7" s="143" t="s">
        <v>11</v>
      </c>
      <c r="K7" s="143" t="s">
        <v>12</v>
      </c>
      <c r="L7" s="143" t="s">
        <v>124</v>
      </c>
      <c r="M7" s="143" t="s">
        <v>125</v>
      </c>
      <c r="N7" s="143" t="s">
        <v>126</v>
      </c>
      <c r="O7" s="143" t="s">
        <v>127</v>
      </c>
      <c r="P7" s="144" t="s">
        <v>128</v>
      </c>
    </row>
    <row r="8" spans="1:16" s="152" customFormat="1" ht="33.75" thickBot="1" x14ac:dyDescent="0.35">
      <c r="A8" s="423" t="s">
        <v>1</v>
      </c>
      <c r="B8" s="424"/>
      <c r="C8" s="158" t="s">
        <v>0</v>
      </c>
      <c r="D8" s="158" t="s">
        <v>73</v>
      </c>
      <c r="E8" s="158" t="s">
        <v>2</v>
      </c>
      <c r="F8" s="159" t="s">
        <v>193</v>
      </c>
      <c r="G8" s="160" t="s">
        <v>67</v>
      </c>
      <c r="I8" s="54">
        <f>1+1+1+1+1+1+1+2+1+1</f>
        <v>11</v>
      </c>
      <c r="J8" s="54">
        <v>0</v>
      </c>
      <c r="K8" s="54">
        <f>1+1+1+1+1</f>
        <v>5</v>
      </c>
      <c r="L8" s="54">
        <f>1+1</f>
        <v>2</v>
      </c>
      <c r="M8" s="54">
        <f>1+1</f>
        <v>2</v>
      </c>
      <c r="N8" s="54">
        <v>1</v>
      </c>
      <c r="O8" s="54">
        <f>1+1</f>
        <v>2</v>
      </c>
      <c r="P8" s="54">
        <v>0</v>
      </c>
    </row>
    <row r="9" spans="1:16" s="152" customFormat="1" x14ac:dyDescent="0.3">
      <c r="A9" s="425">
        <v>1</v>
      </c>
      <c r="B9" s="426">
        <v>43374</v>
      </c>
      <c r="C9" s="428" t="s">
        <v>537</v>
      </c>
      <c r="D9" s="429" t="s">
        <v>584</v>
      </c>
      <c r="E9" s="428" t="s">
        <v>539</v>
      </c>
      <c r="F9" s="428" t="s">
        <v>550</v>
      </c>
      <c r="G9" s="431" t="s">
        <v>552</v>
      </c>
    </row>
    <row r="10" spans="1:16" s="152" customFormat="1" x14ac:dyDescent="0.3">
      <c r="A10" s="410"/>
      <c r="B10" s="427"/>
      <c r="C10" s="411"/>
      <c r="D10" s="430"/>
      <c r="E10" s="411"/>
      <c r="F10" s="411"/>
      <c r="G10" s="412"/>
    </row>
    <row r="11" spans="1:16" s="152" customFormat="1" x14ac:dyDescent="0.3">
      <c r="A11" s="410"/>
      <c r="B11" s="427"/>
      <c r="C11" s="411"/>
      <c r="D11" s="430"/>
      <c r="E11" s="411"/>
      <c r="F11" s="411"/>
      <c r="G11" s="412"/>
    </row>
    <row r="12" spans="1:16" s="152" customFormat="1" ht="57.75" customHeight="1" x14ac:dyDescent="0.3">
      <c r="A12" s="410"/>
      <c r="B12" s="427"/>
      <c r="C12" s="411"/>
      <c r="D12" s="430"/>
      <c r="E12" s="411"/>
      <c r="F12" s="411"/>
      <c r="G12" s="412"/>
      <c r="I12" s="153"/>
    </row>
    <row r="13" spans="1:16" s="152" customFormat="1" x14ac:dyDescent="0.3">
      <c r="A13" s="410">
        <v>2</v>
      </c>
      <c r="B13" s="413">
        <v>43377</v>
      </c>
      <c r="C13" s="411" t="s">
        <v>573</v>
      </c>
      <c r="D13" s="411" t="s">
        <v>591</v>
      </c>
      <c r="E13" s="411" t="s">
        <v>571</v>
      </c>
      <c r="F13" s="411" t="s">
        <v>588</v>
      </c>
      <c r="G13" s="412" t="s">
        <v>553</v>
      </c>
    </row>
    <row r="14" spans="1:16" s="152" customFormat="1" x14ac:dyDescent="0.3">
      <c r="A14" s="410"/>
      <c r="B14" s="413"/>
      <c r="C14" s="411"/>
      <c r="D14" s="411"/>
      <c r="E14" s="411"/>
      <c r="F14" s="411"/>
      <c r="G14" s="412"/>
    </row>
    <row r="15" spans="1:16" s="152" customFormat="1" x14ac:dyDescent="0.3">
      <c r="A15" s="410"/>
      <c r="B15" s="413"/>
      <c r="C15" s="411"/>
      <c r="D15" s="411"/>
      <c r="E15" s="411"/>
      <c r="F15" s="411"/>
      <c r="G15" s="412"/>
    </row>
    <row r="16" spans="1:16" s="152" customFormat="1" ht="105.75" customHeight="1" x14ac:dyDescent="0.3">
      <c r="A16" s="410"/>
      <c r="B16" s="413"/>
      <c r="C16" s="411"/>
      <c r="D16" s="411"/>
      <c r="E16" s="411"/>
      <c r="F16" s="411"/>
      <c r="G16" s="412"/>
    </row>
    <row r="17" spans="1:9" s="152" customFormat="1" x14ac:dyDescent="0.3">
      <c r="A17" s="410">
        <v>3</v>
      </c>
      <c r="B17" s="415">
        <v>43378</v>
      </c>
      <c r="C17" s="415" t="s">
        <v>574</v>
      </c>
      <c r="D17" s="415" t="s">
        <v>575</v>
      </c>
      <c r="E17" s="415" t="s">
        <v>538</v>
      </c>
      <c r="F17" s="433" t="s">
        <v>576</v>
      </c>
      <c r="G17" s="436" t="s">
        <v>260</v>
      </c>
    </row>
    <row r="18" spans="1:9" s="152" customFormat="1" ht="54.75" customHeight="1" x14ac:dyDescent="0.3">
      <c r="A18" s="410"/>
      <c r="B18" s="416"/>
      <c r="C18" s="416"/>
      <c r="D18" s="416"/>
      <c r="E18" s="416"/>
      <c r="F18" s="434"/>
      <c r="G18" s="437"/>
      <c r="I18" s="154"/>
    </row>
    <row r="19" spans="1:9" s="152" customFormat="1" x14ac:dyDescent="0.3">
      <c r="A19" s="410"/>
      <c r="B19" s="416"/>
      <c r="C19" s="416"/>
      <c r="D19" s="416"/>
      <c r="E19" s="416"/>
      <c r="F19" s="434"/>
      <c r="G19" s="437"/>
    </row>
    <row r="20" spans="1:9" s="152" customFormat="1" ht="10.5" customHeight="1" x14ac:dyDescent="0.3">
      <c r="A20" s="410"/>
      <c r="B20" s="417"/>
      <c r="C20" s="417"/>
      <c r="D20" s="417"/>
      <c r="E20" s="417"/>
      <c r="F20" s="435"/>
      <c r="G20" s="438"/>
    </row>
    <row r="21" spans="1:9" s="152" customFormat="1" x14ac:dyDescent="0.3">
      <c r="A21" s="410">
        <v>4</v>
      </c>
      <c r="B21" s="415">
        <v>43385</v>
      </c>
      <c r="C21" s="418" t="s">
        <v>291</v>
      </c>
      <c r="D21" s="418" t="s">
        <v>292</v>
      </c>
      <c r="E21" s="418" t="s">
        <v>227</v>
      </c>
      <c r="F21" s="418" t="s">
        <v>589</v>
      </c>
      <c r="G21" s="412" t="s">
        <v>553</v>
      </c>
    </row>
    <row r="22" spans="1:9" s="152" customFormat="1" x14ac:dyDescent="0.3">
      <c r="A22" s="410"/>
      <c r="B22" s="416"/>
      <c r="C22" s="419"/>
      <c r="D22" s="419"/>
      <c r="E22" s="419"/>
      <c r="F22" s="419"/>
      <c r="G22" s="412"/>
    </row>
    <row r="23" spans="1:9" s="152" customFormat="1" x14ac:dyDescent="0.3">
      <c r="A23" s="410"/>
      <c r="B23" s="416"/>
      <c r="C23" s="419"/>
      <c r="D23" s="419"/>
      <c r="E23" s="419"/>
      <c r="F23" s="419"/>
      <c r="G23" s="412"/>
    </row>
    <row r="24" spans="1:9" s="152" customFormat="1" ht="109.5" customHeight="1" x14ac:dyDescent="0.3">
      <c r="A24" s="410"/>
      <c r="B24" s="417"/>
      <c r="C24" s="420"/>
      <c r="D24" s="420"/>
      <c r="E24" s="420"/>
      <c r="F24" s="420"/>
      <c r="G24" s="412"/>
    </row>
    <row r="25" spans="1:9" s="152" customFormat="1" x14ac:dyDescent="0.3">
      <c r="A25" s="410">
        <v>5</v>
      </c>
      <c r="B25" s="413">
        <v>43387</v>
      </c>
      <c r="C25" s="411" t="s">
        <v>205</v>
      </c>
      <c r="D25" s="411" t="s">
        <v>155</v>
      </c>
      <c r="E25" s="411" t="s">
        <v>539</v>
      </c>
      <c r="F25" s="411" t="s">
        <v>554</v>
      </c>
      <c r="G25" s="412" t="s">
        <v>552</v>
      </c>
    </row>
    <row r="26" spans="1:9" s="152" customFormat="1" x14ac:dyDescent="0.3">
      <c r="A26" s="410"/>
      <c r="B26" s="413"/>
      <c r="C26" s="411"/>
      <c r="D26" s="411"/>
      <c r="E26" s="411"/>
      <c r="F26" s="411"/>
      <c r="G26" s="412"/>
    </row>
    <row r="27" spans="1:9" s="152" customFormat="1" ht="12.75" customHeight="1" x14ac:dyDescent="0.3">
      <c r="A27" s="410"/>
      <c r="B27" s="413"/>
      <c r="C27" s="411"/>
      <c r="D27" s="411"/>
      <c r="E27" s="411"/>
      <c r="F27" s="411"/>
      <c r="G27" s="412"/>
    </row>
    <row r="28" spans="1:9" s="152" customFormat="1" ht="43.5" customHeight="1" x14ac:dyDescent="0.3">
      <c r="A28" s="410"/>
      <c r="B28" s="413"/>
      <c r="C28" s="411"/>
      <c r="D28" s="411"/>
      <c r="E28" s="411"/>
      <c r="F28" s="411"/>
      <c r="G28" s="412"/>
    </row>
    <row r="29" spans="1:9" s="152" customFormat="1" x14ac:dyDescent="0.3">
      <c r="A29" s="410">
        <v>6</v>
      </c>
      <c r="B29" s="413">
        <v>43389</v>
      </c>
      <c r="C29" s="411" t="s">
        <v>339</v>
      </c>
      <c r="D29" s="411" t="s">
        <v>540</v>
      </c>
      <c r="E29" s="411" t="s">
        <v>21</v>
      </c>
      <c r="F29" s="411" t="s">
        <v>555</v>
      </c>
      <c r="G29" s="412" t="s">
        <v>220</v>
      </c>
    </row>
    <row r="30" spans="1:9" s="152" customFormat="1" ht="91.5" customHeight="1" x14ac:dyDescent="0.3">
      <c r="A30" s="410"/>
      <c r="B30" s="413"/>
      <c r="C30" s="411"/>
      <c r="D30" s="411"/>
      <c r="E30" s="411"/>
      <c r="F30" s="411"/>
      <c r="G30" s="412"/>
    </row>
    <row r="31" spans="1:9" s="152" customFormat="1" ht="57.75" customHeight="1" x14ac:dyDescent="0.3">
      <c r="A31" s="410"/>
      <c r="B31" s="413"/>
      <c r="C31" s="411"/>
      <c r="D31" s="411"/>
      <c r="E31" s="411"/>
      <c r="F31" s="411"/>
      <c r="G31" s="412"/>
    </row>
    <row r="32" spans="1:9" s="152" customFormat="1" ht="54.75" customHeight="1" x14ac:dyDescent="0.3">
      <c r="A32" s="410"/>
      <c r="B32" s="413"/>
      <c r="C32" s="411"/>
      <c r="D32" s="411"/>
      <c r="E32" s="411"/>
      <c r="F32" s="411"/>
      <c r="G32" s="412"/>
    </row>
    <row r="33" spans="1:7" s="152" customFormat="1" x14ac:dyDescent="0.3">
      <c r="A33" s="410">
        <v>7</v>
      </c>
      <c r="B33" s="414">
        <v>43391</v>
      </c>
      <c r="C33" s="411" t="s">
        <v>272</v>
      </c>
      <c r="D33" s="411" t="s">
        <v>583</v>
      </c>
      <c r="E33" s="411" t="s">
        <v>542</v>
      </c>
      <c r="F33" s="411" t="s">
        <v>557</v>
      </c>
      <c r="G33" s="412" t="s">
        <v>556</v>
      </c>
    </row>
    <row r="34" spans="1:7" s="152" customFormat="1" x14ac:dyDescent="0.3">
      <c r="A34" s="410"/>
      <c r="B34" s="414"/>
      <c r="C34" s="411"/>
      <c r="D34" s="411"/>
      <c r="E34" s="411"/>
      <c r="F34" s="411"/>
      <c r="G34" s="412"/>
    </row>
    <row r="35" spans="1:7" s="152" customFormat="1" x14ac:dyDescent="0.3">
      <c r="A35" s="410"/>
      <c r="B35" s="414"/>
      <c r="C35" s="411"/>
      <c r="D35" s="411"/>
      <c r="E35" s="411"/>
      <c r="F35" s="411"/>
      <c r="G35" s="412"/>
    </row>
    <row r="36" spans="1:7" s="152" customFormat="1" ht="125.25" customHeight="1" x14ac:dyDescent="0.3">
      <c r="A36" s="410"/>
      <c r="B36" s="414"/>
      <c r="C36" s="411"/>
      <c r="D36" s="411"/>
      <c r="E36" s="411"/>
      <c r="F36" s="411"/>
      <c r="G36" s="412"/>
    </row>
    <row r="37" spans="1:7" s="152" customFormat="1" x14ac:dyDescent="0.3">
      <c r="A37" s="410">
        <v>8</v>
      </c>
      <c r="B37" s="413" t="s">
        <v>543</v>
      </c>
      <c r="C37" s="411" t="s">
        <v>225</v>
      </c>
      <c r="D37" s="411" t="s">
        <v>226</v>
      </c>
      <c r="E37" s="411" t="s">
        <v>544</v>
      </c>
      <c r="F37" s="411" t="s">
        <v>586</v>
      </c>
      <c r="G37" s="412" t="s">
        <v>585</v>
      </c>
    </row>
    <row r="38" spans="1:7" s="152" customFormat="1" x14ac:dyDescent="0.3">
      <c r="A38" s="410"/>
      <c r="B38" s="413"/>
      <c r="C38" s="411"/>
      <c r="D38" s="411"/>
      <c r="E38" s="411"/>
      <c r="F38" s="411"/>
      <c r="G38" s="412"/>
    </row>
    <row r="39" spans="1:7" s="152" customFormat="1" ht="69" customHeight="1" x14ac:dyDescent="0.3">
      <c r="A39" s="410"/>
      <c r="B39" s="413"/>
      <c r="C39" s="411"/>
      <c r="D39" s="411"/>
      <c r="E39" s="411"/>
      <c r="F39" s="411"/>
      <c r="G39" s="412"/>
    </row>
    <row r="40" spans="1:7" s="152" customFormat="1" ht="81" customHeight="1" x14ac:dyDescent="0.3">
      <c r="A40" s="410"/>
      <c r="B40" s="413"/>
      <c r="C40" s="411"/>
      <c r="D40" s="411"/>
      <c r="E40" s="411"/>
      <c r="F40" s="411"/>
      <c r="G40" s="412"/>
    </row>
    <row r="41" spans="1:7" s="152" customFormat="1" ht="54" customHeight="1" x14ac:dyDescent="0.3">
      <c r="A41" s="410">
        <v>9</v>
      </c>
      <c r="B41" s="413">
        <v>43391</v>
      </c>
      <c r="C41" s="411" t="s">
        <v>214</v>
      </c>
      <c r="D41" s="411" t="s">
        <v>95</v>
      </c>
      <c r="E41" s="411" t="s">
        <v>544</v>
      </c>
      <c r="F41" s="411" t="s">
        <v>572</v>
      </c>
      <c r="G41" s="412" t="s">
        <v>558</v>
      </c>
    </row>
    <row r="42" spans="1:7" s="152" customFormat="1" ht="49.5" customHeight="1" x14ac:dyDescent="0.3">
      <c r="A42" s="410"/>
      <c r="B42" s="413"/>
      <c r="C42" s="411"/>
      <c r="D42" s="411"/>
      <c r="E42" s="411"/>
      <c r="F42" s="411"/>
      <c r="G42" s="412"/>
    </row>
    <row r="43" spans="1:7" s="152" customFormat="1" x14ac:dyDescent="0.3">
      <c r="A43" s="410"/>
      <c r="B43" s="413"/>
      <c r="C43" s="411"/>
      <c r="D43" s="411"/>
      <c r="E43" s="411"/>
      <c r="F43" s="411"/>
      <c r="G43" s="412"/>
    </row>
    <row r="44" spans="1:7" s="152" customFormat="1" x14ac:dyDescent="0.3">
      <c r="A44" s="410"/>
      <c r="B44" s="413"/>
      <c r="C44" s="411"/>
      <c r="D44" s="411"/>
      <c r="E44" s="411"/>
      <c r="F44" s="411"/>
      <c r="G44" s="412"/>
    </row>
    <row r="45" spans="1:7" s="152" customFormat="1" x14ac:dyDescent="0.3">
      <c r="A45" s="410">
        <v>10</v>
      </c>
      <c r="B45" s="413">
        <v>43392</v>
      </c>
      <c r="C45" s="411" t="s">
        <v>225</v>
      </c>
      <c r="D45" s="411" t="s">
        <v>226</v>
      </c>
      <c r="E45" s="411" t="s">
        <v>538</v>
      </c>
      <c r="F45" s="411" t="s">
        <v>579</v>
      </c>
      <c r="G45" s="412" t="s">
        <v>590</v>
      </c>
    </row>
    <row r="46" spans="1:7" s="152" customFormat="1" ht="78" customHeight="1" x14ac:dyDescent="0.3">
      <c r="A46" s="410"/>
      <c r="B46" s="413"/>
      <c r="C46" s="411"/>
      <c r="D46" s="411"/>
      <c r="E46" s="411"/>
      <c r="F46" s="411"/>
      <c r="G46" s="412"/>
    </row>
    <row r="47" spans="1:7" s="152" customFormat="1" x14ac:dyDescent="0.3">
      <c r="A47" s="410"/>
      <c r="B47" s="413"/>
      <c r="C47" s="411"/>
      <c r="D47" s="411"/>
      <c r="E47" s="411"/>
      <c r="F47" s="411"/>
      <c r="G47" s="412"/>
    </row>
    <row r="48" spans="1:7" s="152" customFormat="1" x14ac:dyDescent="0.3">
      <c r="A48" s="410"/>
      <c r="B48" s="413"/>
      <c r="C48" s="411"/>
      <c r="D48" s="411"/>
      <c r="E48" s="411"/>
      <c r="F48" s="411"/>
      <c r="G48" s="412"/>
    </row>
    <row r="49" spans="1:7" s="152" customFormat="1" x14ac:dyDescent="0.3">
      <c r="A49" s="410">
        <v>11</v>
      </c>
      <c r="B49" s="413">
        <v>43393</v>
      </c>
      <c r="C49" s="411" t="s">
        <v>577</v>
      </c>
      <c r="D49" s="411" t="s">
        <v>578</v>
      </c>
      <c r="E49" s="411" t="s">
        <v>545</v>
      </c>
      <c r="F49" s="411" t="s">
        <v>581</v>
      </c>
      <c r="G49" s="412" t="s">
        <v>568</v>
      </c>
    </row>
    <row r="50" spans="1:7" s="152" customFormat="1" x14ac:dyDescent="0.3">
      <c r="A50" s="410"/>
      <c r="B50" s="413"/>
      <c r="C50" s="411"/>
      <c r="D50" s="411"/>
      <c r="E50" s="411"/>
      <c r="F50" s="411"/>
      <c r="G50" s="412"/>
    </row>
    <row r="51" spans="1:7" s="152" customFormat="1" x14ac:dyDescent="0.3">
      <c r="A51" s="410"/>
      <c r="B51" s="413"/>
      <c r="C51" s="411"/>
      <c r="D51" s="411"/>
      <c r="E51" s="411"/>
      <c r="F51" s="411"/>
      <c r="G51" s="412"/>
    </row>
    <row r="52" spans="1:7" s="152" customFormat="1" ht="140.25" customHeight="1" x14ac:dyDescent="0.3">
      <c r="A52" s="410"/>
      <c r="B52" s="413"/>
      <c r="C52" s="411"/>
      <c r="D52" s="411"/>
      <c r="E52" s="411"/>
      <c r="F52" s="411"/>
      <c r="G52" s="412"/>
    </row>
    <row r="53" spans="1:7" ht="15" x14ac:dyDescent="0.25">
      <c r="A53" s="410">
        <v>12</v>
      </c>
      <c r="B53" s="413" t="s">
        <v>561</v>
      </c>
      <c r="C53" s="411" t="s">
        <v>358</v>
      </c>
      <c r="D53" s="411" t="s">
        <v>546</v>
      </c>
      <c r="E53" s="411" t="s">
        <v>547</v>
      </c>
      <c r="F53" s="411" t="s">
        <v>569</v>
      </c>
      <c r="G53" s="412" t="s">
        <v>260</v>
      </c>
    </row>
    <row r="54" spans="1:7" ht="28.5" customHeight="1" x14ac:dyDescent="0.25">
      <c r="A54" s="410"/>
      <c r="B54" s="413"/>
      <c r="C54" s="411"/>
      <c r="D54" s="411"/>
      <c r="E54" s="411"/>
      <c r="F54" s="411"/>
      <c r="G54" s="412"/>
    </row>
    <row r="55" spans="1:7" ht="17.25" customHeight="1" x14ac:dyDescent="0.25">
      <c r="A55" s="410"/>
      <c r="B55" s="413"/>
      <c r="C55" s="411"/>
      <c r="D55" s="411"/>
      <c r="E55" s="411"/>
      <c r="F55" s="411"/>
      <c r="G55" s="412"/>
    </row>
    <row r="56" spans="1:7" ht="109.5" customHeight="1" x14ac:dyDescent="0.25">
      <c r="A56" s="410"/>
      <c r="B56" s="413"/>
      <c r="C56" s="411"/>
      <c r="D56" s="411"/>
      <c r="E56" s="411"/>
      <c r="F56" s="411"/>
      <c r="G56" s="412"/>
    </row>
    <row r="57" spans="1:7" ht="15" x14ac:dyDescent="0.25">
      <c r="A57" s="410">
        <v>13</v>
      </c>
      <c r="B57" s="432">
        <v>43396</v>
      </c>
      <c r="C57" s="411" t="s">
        <v>548</v>
      </c>
      <c r="D57" s="411" t="s">
        <v>549</v>
      </c>
      <c r="E57" s="411" t="s">
        <v>342</v>
      </c>
      <c r="F57" s="411" t="s">
        <v>559</v>
      </c>
      <c r="G57" s="412" t="s">
        <v>197</v>
      </c>
    </row>
    <row r="58" spans="1:7" ht="59.25" customHeight="1" x14ac:dyDescent="0.25">
      <c r="A58" s="410"/>
      <c r="B58" s="432"/>
      <c r="C58" s="411"/>
      <c r="D58" s="411"/>
      <c r="E58" s="411"/>
      <c r="F58" s="411"/>
      <c r="G58" s="412"/>
    </row>
    <row r="59" spans="1:7" ht="15" x14ac:dyDescent="0.25">
      <c r="A59" s="410"/>
      <c r="B59" s="432"/>
      <c r="C59" s="411"/>
      <c r="D59" s="411"/>
      <c r="E59" s="411"/>
      <c r="F59" s="411"/>
      <c r="G59" s="412"/>
    </row>
    <row r="60" spans="1:7" ht="102.75" customHeight="1" x14ac:dyDescent="0.25">
      <c r="A60" s="410"/>
      <c r="B60" s="432"/>
      <c r="C60" s="411"/>
      <c r="D60" s="411"/>
      <c r="E60" s="411"/>
      <c r="F60" s="411"/>
      <c r="G60" s="412"/>
    </row>
    <row r="61" spans="1:7" ht="15" x14ac:dyDescent="0.25">
      <c r="A61" s="410">
        <v>14</v>
      </c>
      <c r="B61" s="430" t="s">
        <v>562</v>
      </c>
      <c r="C61" s="411" t="s">
        <v>225</v>
      </c>
      <c r="D61" s="430" t="s">
        <v>226</v>
      </c>
      <c r="E61" s="430" t="s">
        <v>161</v>
      </c>
      <c r="F61" s="411" t="s">
        <v>587</v>
      </c>
      <c r="G61" s="412" t="s">
        <v>563</v>
      </c>
    </row>
    <row r="62" spans="1:7" ht="15" x14ac:dyDescent="0.25">
      <c r="A62" s="410"/>
      <c r="B62" s="430"/>
      <c r="C62" s="411"/>
      <c r="D62" s="430"/>
      <c r="E62" s="430"/>
      <c r="F62" s="411"/>
      <c r="G62" s="412"/>
    </row>
    <row r="63" spans="1:7" ht="31.5" customHeight="1" x14ac:dyDescent="0.25">
      <c r="A63" s="410"/>
      <c r="B63" s="430"/>
      <c r="C63" s="411"/>
      <c r="D63" s="430"/>
      <c r="E63" s="430"/>
      <c r="F63" s="411"/>
      <c r="G63" s="412"/>
    </row>
    <row r="64" spans="1:7" ht="123.75" customHeight="1" thickBot="1" x14ac:dyDescent="0.3">
      <c r="A64" s="439"/>
      <c r="B64" s="430"/>
      <c r="C64" s="411"/>
      <c r="D64" s="430"/>
      <c r="E64" s="430"/>
      <c r="F64" s="411"/>
      <c r="G64" s="412"/>
    </row>
    <row r="65" spans="1:7" ht="40.5" customHeight="1" x14ac:dyDescent="0.25">
      <c r="A65" s="410">
        <v>15</v>
      </c>
      <c r="B65" s="430" t="s">
        <v>562</v>
      </c>
      <c r="C65" s="430" t="s">
        <v>577</v>
      </c>
      <c r="D65" s="430" t="s">
        <v>578</v>
      </c>
      <c r="E65" s="418" t="s">
        <v>85</v>
      </c>
      <c r="F65" s="411" t="s">
        <v>580</v>
      </c>
      <c r="G65" s="412" t="s">
        <v>567</v>
      </c>
    </row>
    <row r="66" spans="1:7" ht="40.5" customHeight="1" x14ac:dyDescent="0.25">
      <c r="A66" s="410"/>
      <c r="B66" s="430"/>
      <c r="C66" s="430"/>
      <c r="D66" s="430"/>
      <c r="E66" s="419"/>
      <c r="F66" s="411"/>
      <c r="G66" s="412"/>
    </row>
    <row r="67" spans="1:7" ht="40.5" customHeight="1" x14ac:dyDescent="0.25">
      <c r="A67" s="410"/>
      <c r="B67" s="430"/>
      <c r="C67" s="430"/>
      <c r="D67" s="430"/>
      <c r="E67" s="419"/>
      <c r="F67" s="411"/>
      <c r="G67" s="412"/>
    </row>
    <row r="68" spans="1:7" ht="40.5" customHeight="1" thickBot="1" x14ac:dyDescent="0.3">
      <c r="A68" s="439"/>
      <c r="B68" s="430"/>
      <c r="C68" s="430"/>
      <c r="D68" s="430"/>
      <c r="E68" s="420"/>
      <c r="F68" s="411"/>
      <c r="G68" s="412"/>
    </row>
    <row r="69" spans="1:7" ht="40.5" customHeight="1" x14ac:dyDescent="0.25">
      <c r="A69" s="410">
        <v>16</v>
      </c>
      <c r="B69" s="430" t="s">
        <v>564</v>
      </c>
      <c r="C69" s="411" t="s">
        <v>565</v>
      </c>
      <c r="D69" s="430" t="s">
        <v>566</v>
      </c>
      <c r="E69" s="430" t="s">
        <v>69</v>
      </c>
      <c r="F69" s="411" t="s">
        <v>570</v>
      </c>
      <c r="G69" s="442" t="s">
        <v>13</v>
      </c>
    </row>
    <row r="70" spans="1:7" ht="40.5" customHeight="1" x14ac:dyDescent="0.25">
      <c r="A70" s="410"/>
      <c r="B70" s="430"/>
      <c r="C70" s="411"/>
      <c r="D70" s="430"/>
      <c r="E70" s="430"/>
      <c r="F70" s="411"/>
      <c r="G70" s="442"/>
    </row>
    <row r="71" spans="1:7" ht="40.5" customHeight="1" x14ac:dyDescent="0.25">
      <c r="A71" s="410"/>
      <c r="B71" s="430"/>
      <c r="C71" s="411"/>
      <c r="D71" s="430"/>
      <c r="E71" s="430"/>
      <c r="F71" s="411"/>
      <c r="G71" s="442"/>
    </row>
    <row r="72" spans="1:7" ht="40.5" customHeight="1" thickBot="1" x14ac:dyDescent="0.3">
      <c r="A72" s="439"/>
      <c r="B72" s="440"/>
      <c r="C72" s="441"/>
      <c r="D72" s="440"/>
      <c r="E72" s="440"/>
      <c r="F72" s="441"/>
      <c r="G72" s="443"/>
    </row>
  </sheetData>
  <mergeCells count="115">
    <mergeCell ref="E17:E20"/>
    <mergeCell ref="F17:F20"/>
    <mergeCell ref="G17:G20"/>
    <mergeCell ref="A65:A68"/>
    <mergeCell ref="A69:A72"/>
    <mergeCell ref="A61:A64"/>
    <mergeCell ref="B65:B68"/>
    <mergeCell ref="C65:C68"/>
    <mergeCell ref="D65:D68"/>
    <mergeCell ref="E65:E68"/>
    <mergeCell ref="F65:F68"/>
    <mergeCell ref="G65:G68"/>
    <mergeCell ref="A57:A60"/>
    <mergeCell ref="B61:B64"/>
    <mergeCell ref="C61:C64"/>
    <mergeCell ref="D61:D64"/>
    <mergeCell ref="E61:E64"/>
    <mergeCell ref="B69:B72"/>
    <mergeCell ref="C69:C72"/>
    <mergeCell ref="D69:D72"/>
    <mergeCell ref="E69:E72"/>
    <mergeCell ref="F69:F72"/>
    <mergeCell ref="G69:G72"/>
    <mergeCell ref="G57:G60"/>
    <mergeCell ref="A53:A56"/>
    <mergeCell ref="B57:B60"/>
    <mergeCell ref="C57:C60"/>
    <mergeCell ref="D57:D60"/>
    <mergeCell ref="E57:E60"/>
    <mergeCell ref="F57:F60"/>
    <mergeCell ref="A49:A52"/>
    <mergeCell ref="F61:F64"/>
    <mergeCell ref="G61:G64"/>
    <mergeCell ref="B53:B56"/>
    <mergeCell ref="C53:C56"/>
    <mergeCell ref="D53:D56"/>
    <mergeCell ref="E53:E56"/>
    <mergeCell ref="F53:F56"/>
    <mergeCell ref="G53:G56"/>
    <mergeCell ref="B49:B52"/>
    <mergeCell ref="C49:C52"/>
    <mergeCell ref="D49:D52"/>
    <mergeCell ref="E49:E52"/>
    <mergeCell ref="F49:F52"/>
    <mergeCell ref="G49:G52"/>
    <mergeCell ref="A6:G6"/>
    <mergeCell ref="F7:G7"/>
    <mergeCell ref="A8:B8"/>
    <mergeCell ref="A9:A12"/>
    <mergeCell ref="B9:B12"/>
    <mergeCell ref="C9:C12"/>
    <mergeCell ref="D9:D12"/>
    <mergeCell ref="E9:E12"/>
    <mergeCell ref="F9:F12"/>
    <mergeCell ref="G9:G12"/>
    <mergeCell ref="G13:G16"/>
    <mergeCell ref="A17:A20"/>
    <mergeCell ref="B25:B28"/>
    <mergeCell ref="C25:C28"/>
    <mergeCell ref="D25:D28"/>
    <mergeCell ref="E25:E28"/>
    <mergeCell ref="F25:F28"/>
    <mergeCell ref="G25:G28"/>
    <mergeCell ref="A13:A16"/>
    <mergeCell ref="B13:B16"/>
    <mergeCell ref="C13:C16"/>
    <mergeCell ref="D13:D16"/>
    <mergeCell ref="E13:E16"/>
    <mergeCell ref="F13:F16"/>
    <mergeCell ref="B21:B24"/>
    <mergeCell ref="C21:C24"/>
    <mergeCell ref="D21:D24"/>
    <mergeCell ref="E21:E24"/>
    <mergeCell ref="F21:F24"/>
    <mergeCell ref="G21:G24"/>
    <mergeCell ref="B17:B20"/>
    <mergeCell ref="C17:C20"/>
    <mergeCell ref="A21:A24"/>
    <mergeCell ref="D17:D20"/>
    <mergeCell ref="A29:A32"/>
    <mergeCell ref="G29:G32"/>
    <mergeCell ref="A25:A28"/>
    <mergeCell ref="B37:B40"/>
    <mergeCell ref="C37:C40"/>
    <mergeCell ref="D37:D40"/>
    <mergeCell ref="E37:E40"/>
    <mergeCell ref="F37:F40"/>
    <mergeCell ref="G37:G40"/>
    <mergeCell ref="B29:B32"/>
    <mergeCell ref="C29:C32"/>
    <mergeCell ref="D29:D32"/>
    <mergeCell ref="E29:E32"/>
    <mergeCell ref="F29:F32"/>
    <mergeCell ref="B33:B36"/>
    <mergeCell ref="C33:C36"/>
    <mergeCell ref="D33:D36"/>
    <mergeCell ref="E33:E36"/>
    <mergeCell ref="A45:A48"/>
    <mergeCell ref="F33:F36"/>
    <mergeCell ref="G45:G48"/>
    <mergeCell ref="B45:B48"/>
    <mergeCell ref="C45:C48"/>
    <mergeCell ref="A41:A44"/>
    <mergeCell ref="G41:G44"/>
    <mergeCell ref="A37:A40"/>
    <mergeCell ref="A33:A36"/>
    <mergeCell ref="B41:B44"/>
    <mergeCell ref="C41:C44"/>
    <mergeCell ref="D41:D44"/>
    <mergeCell ref="E41:E44"/>
    <mergeCell ref="F41:F44"/>
    <mergeCell ref="D45:D48"/>
    <mergeCell ref="E45:E48"/>
    <mergeCell ref="F45:F48"/>
    <mergeCell ref="G33:G36"/>
  </mergeCells>
  <pageMargins left="0.47" right="0.32" top="0.32" bottom="0.41" header="0.3" footer="0.3"/>
  <pageSetup scale="73"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41"/>
  <sheetViews>
    <sheetView topLeftCell="A2" workbookViewId="0">
      <selection activeCell="G25" sqref="G25"/>
    </sheetView>
  </sheetViews>
  <sheetFormatPr baseColWidth="10" defaultRowHeight="15" x14ac:dyDescent="0.25"/>
  <cols>
    <col min="1" max="1" width="10.42578125" customWidth="1"/>
    <col min="2" max="2" width="26.85546875" customWidth="1"/>
    <col min="3" max="3" width="31.42578125" customWidth="1"/>
  </cols>
  <sheetData>
    <row r="1" spans="1:5" ht="81" customHeight="1" x14ac:dyDescent="0.25"/>
    <row r="2" spans="1:5" ht="18.75" x14ac:dyDescent="0.3">
      <c r="A2" s="209" t="s">
        <v>6</v>
      </c>
      <c r="B2" s="209"/>
      <c r="C2" s="209"/>
      <c r="D2" s="209"/>
      <c r="E2" s="209"/>
    </row>
    <row r="3" spans="1:5" ht="18.75" x14ac:dyDescent="0.3">
      <c r="A3" s="209" t="s">
        <v>7</v>
      </c>
      <c r="B3" s="209"/>
      <c r="C3" s="209"/>
      <c r="D3" s="209"/>
      <c r="E3" s="209"/>
    </row>
    <row r="4" spans="1:5" x14ac:dyDescent="0.25">
      <c r="A4" s="210" t="s">
        <v>279</v>
      </c>
      <c r="B4" s="210"/>
      <c r="C4" s="210"/>
      <c r="D4" s="210"/>
      <c r="E4" s="210"/>
    </row>
    <row r="5" spans="1:5" x14ac:dyDescent="0.25">
      <c r="A5" s="210"/>
      <c r="B5" s="210"/>
      <c r="C5" s="210"/>
      <c r="D5" s="210"/>
      <c r="E5" s="210"/>
    </row>
    <row r="6" spans="1:5" ht="18.75" x14ac:dyDescent="0.3">
      <c r="C6" s="316" t="s">
        <v>551</v>
      </c>
      <c r="D6" s="316"/>
    </row>
    <row r="7" spans="1:5" ht="18.75" x14ac:dyDescent="0.3">
      <c r="A7" s="97" t="s">
        <v>297</v>
      </c>
      <c r="C7" s="98"/>
      <c r="D7" s="150"/>
    </row>
    <row r="8" spans="1:5" x14ac:dyDescent="0.25">
      <c r="A8" s="210" t="s">
        <v>295</v>
      </c>
      <c r="B8" s="210"/>
      <c r="C8" s="210"/>
      <c r="D8" s="210"/>
    </row>
    <row r="9" spans="1:5" x14ac:dyDescent="0.25">
      <c r="A9" s="161" t="s">
        <v>10</v>
      </c>
      <c r="B9" s="163"/>
      <c r="C9" s="3">
        <f>+OCTUBRE!I8</f>
        <v>11</v>
      </c>
    </row>
    <row r="10" spans="1:5" x14ac:dyDescent="0.25">
      <c r="A10" s="161" t="s">
        <v>11</v>
      </c>
      <c r="B10" s="163"/>
      <c r="C10" s="3">
        <f>+OCTUBRE!J8</f>
        <v>0</v>
      </c>
    </row>
    <row r="11" spans="1:5" x14ac:dyDescent="0.25">
      <c r="A11" s="161" t="s">
        <v>12</v>
      </c>
      <c r="B11" s="163"/>
      <c r="C11" s="3">
        <f>+OCTUBRE!K8</f>
        <v>5</v>
      </c>
    </row>
    <row r="12" spans="1:5" x14ac:dyDescent="0.25">
      <c r="A12" s="161" t="s">
        <v>124</v>
      </c>
      <c r="B12" s="163"/>
      <c r="C12" s="3">
        <f>+OCTUBRE!L8</f>
        <v>2</v>
      </c>
    </row>
    <row r="13" spans="1:5" x14ac:dyDescent="0.25">
      <c r="A13" s="161" t="s">
        <v>125</v>
      </c>
      <c r="B13" s="163"/>
      <c r="C13" s="3">
        <f>+OCTUBRE!M8</f>
        <v>2</v>
      </c>
    </row>
    <row r="14" spans="1:5" x14ac:dyDescent="0.25">
      <c r="A14" s="161" t="s">
        <v>126</v>
      </c>
      <c r="B14" s="163"/>
      <c r="C14" s="3">
        <f>+OCTUBRE!N8</f>
        <v>1</v>
      </c>
    </row>
    <row r="15" spans="1:5" x14ac:dyDescent="0.25">
      <c r="A15" s="161" t="s">
        <v>127</v>
      </c>
      <c r="B15" s="163"/>
      <c r="C15" s="3">
        <f>+OCTUBRE!O8</f>
        <v>2</v>
      </c>
    </row>
    <row r="16" spans="1:5" x14ac:dyDescent="0.25">
      <c r="A16" s="161" t="s">
        <v>128</v>
      </c>
      <c r="B16" s="163"/>
      <c r="C16" s="3">
        <f>+OCTUBRE!P8</f>
        <v>0</v>
      </c>
    </row>
    <row r="17" ht="7.5" customHeight="1" x14ac:dyDescent="0.25"/>
    <row r="32" ht="6" customHeight="1" x14ac:dyDescent="0.25"/>
    <row r="33" spans="1:5" x14ac:dyDescent="0.25">
      <c r="A33" s="20" t="s">
        <v>35</v>
      </c>
      <c r="B33" s="21"/>
      <c r="C33" s="21"/>
    </row>
    <row r="34" spans="1:5" ht="23.25" customHeight="1" x14ac:dyDescent="0.25">
      <c r="A34" s="408" t="s">
        <v>529</v>
      </c>
      <c r="B34" s="409"/>
      <c r="C34" s="409"/>
      <c r="D34" s="409"/>
      <c r="E34" s="409"/>
    </row>
    <row r="35" spans="1:5" ht="27" customHeight="1" x14ac:dyDescent="0.25">
      <c r="A35" s="408" t="s">
        <v>536</v>
      </c>
      <c r="B35" s="409"/>
      <c r="C35" s="409"/>
      <c r="D35" s="409"/>
      <c r="E35" s="409"/>
    </row>
    <row r="36" spans="1:5" ht="27" customHeight="1" x14ac:dyDescent="0.25">
      <c r="A36" s="408" t="s">
        <v>530</v>
      </c>
      <c r="B36" s="409"/>
      <c r="C36" s="409"/>
      <c r="D36" s="409"/>
      <c r="E36" s="409"/>
    </row>
    <row r="37" spans="1:5" ht="27" customHeight="1" x14ac:dyDescent="0.25">
      <c r="A37" s="408" t="s">
        <v>531</v>
      </c>
      <c r="B37" s="409"/>
      <c r="C37" s="409"/>
      <c r="D37" s="409"/>
      <c r="E37" s="409"/>
    </row>
    <row r="38" spans="1:5" ht="27" customHeight="1" x14ac:dyDescent="0.25">
      <c r="A38" s="408" t="s">
        <v>532</v>
      </c>
      <c r="B38" s="409"/>
      <c r="C38" s="409"/>
      <c r="D38" s="409"/>
      <c r="E38" s="409"/>
    </row>
    <row r="39" spans="1:5" ht="26.25" customHeight="1" x14ac:dyDescent="0.25">
      <c r="A39" s="408" t="s">
        <v>533</v>
      </c>
      <c r="B39" s="409"/>
      <c r="C39" s="409"/>
      <c r="D39" s="409"/>
      <c r="E39" s="409"/>
    </row>
    <row r="40" spans="1:5" ht="19.5" customHeight="1" x14ac:dyDescent="0.25">
      <c r="A40" s="408" t="s">
        <v>534</v>
      </c>
      <c r="B40" s="409"/>
      <c r="C40" s="409"/>
      <c r="D40" s="409"/>
      <c r="E40" s="409"/>
    </row>
    <row r="41" spans="1:5" ht="25.5" customHeight="1" x14ac:dyDescent="0.25">
      <c r="A41" s="408" t="s">
        <v>535</v>
      </c>
      <c r="B41" s="409"/>
      <c r="C41" s="409"/>
      <c r="D41" s="409"/>
      <c r="E41" s="409"/>
    </row>
  </sheetData>
  <mergeCells count="21">
    <mergeCell ref="A15:B15"/>
    <mergeCell ref="A2:E2"/>
    <mergeCell ref="A3:E3"/>
    <mergeCell ref="A4:E5"/>
    <mergeCell ref="C6:D6"/>
    <mergeCell ref="A8:D8"/>
    <mergeCell ref="A9:B9"/>
    <mergeCell ref="A10:B10"/>
    <mergeCell ref="A11:B11"/>
    <mergeCell ref="A12:B12"/>
    <mergeCell ref="A13:B13"/>
    <mergeCell ref="A14:B14"/>
    <mergeCell ref="A39:E39"/>
    <mergeCell ref="A40:E40"/>
    <mergeCell ref="A41:E41"/>
    <mergeCell ref="A16:B16"/>
    <mergeCell ref="A34:E34"/>
    <mergeCell ref="A35:E35"/>
    <mergeCell ref="A36:E36"/>
    <mergeCell ref="A37:E37"/>
    <mergeCell ref="A38:E38"/>
  </mergeCells>
  <pageMargins left="0.68" right="0.31" top="0.41" bottom="0.34" header="0.3" footer="0.2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topLeftCell="A18" workbookViewId="0">
      <selection activeCell="D9" sqref="D9:D11"/>
    </sheetView>
  </sheetViews>
  <sheetFormatPr baseColWidth="10" defaultRowHeight="15.75" x14ac:dyDescent="0.25"/>
  <cols>
    <col min="1" max="1" width="22" style="7" customWidth="1"/>
    <col min="2" max="2" width="12" style="7" customWidth="1"/>
    <col min="3" max="3" width="16.85546875" style="7" customWidth="1"/>
    <col min="4" max="4" width="54.140625" style="7" customWidth="1"/>
    <col min="6" max="6" width="11.42578125" customWidth="1"/>
  </cols>
  <sheetData>
    <row r="1" spans="1:8" ht="71.25" customHeight="1" x14ac:dyDescent="0.25">
      <c r="A1" s="194"/>
      <c r="B1" s="194"/>
      <c r="C1" s="194"/>
      <c r="D1" s="194"/>
    </row>
    <row r="2" spans="1:8" ht="90.75" customHeight="1" x14ac:dyDescent="0.25">
      <c r="A2" s="195" t="s">
        <v>29</v>
      </c>
      <c r="B2" s="195"/>
      <c r="C2" s="195"/>
      <c r="D2" s="195"/>
      <c r="F2" s="16"/>
    </row>
    <row r="3" spans="1:8" ht="18.75" customHeight="1" x14ac:dyDescent="0.25">
      <c r="D3" s="10" t="s">
        <v>16</v>
      </c>
      <c r="F3" s="16"/>
      <c r="H3" s="15"/>
    </row>
    <row r="4" spans="1:8" ht="4.5" customHeight="1" thickBot="1" x14ac:dyDescent="0.3">
      <c r="A4" s="8"/>
      <c r="B4" s="8"/>
      <c r="C4" s="9"/>
      <c r="D4" s="9"/>
      <c r="F4" s="17"/>
    </row>
    <row r="5" spans="1:8" ht="25.5" customHeight="1" thickBot="1" x14ac:dyDescent="0.3">
      <c r="A5" s="12" t="s">
        <v>0</v>
      </c>
      <c r="B5" s="13" t="s">
        <v>1</v>
      </c>
      <c r="C5" s="14" t="s">
        <v>2</v>
      </c>
      <c r="D5" s="11" t="s">
        <v>3</v>
      </c>
      <c r="F5" s="17"/>
    </row>
    <row r="6" spans="1:8" ht="45" customHeight="1" x14ac:dyDescent="0.25">
      <c r="A6" s="205" t="s">
        <v>28</v>
      </c>
      <c r="B6" s="202">
        <v>43108</v>
      </c>
      <c r="C6" s="199" t="s">
        <v>21</v>
      </c>
      <c r="D6" s="196" t="s">
        <v>31</v>
      </c>
    </row>
    <row r="7" spans="1:8" ht="45" customHeight="1" x14ac:dyDescent="0.25">
      <c r="A7" s="206"/>
      <c r="B7" s="203"/>
      <c r="C7" s="200"/>
      <c r="D7" s="197"/>
    </row>
    <row r="8" spans="1:8" ht="52.5" customHeight="1" thickBot="1" x14ac:dyDescent="0.3">
      <c r="A8" s="207"/>
      <c r="B8" s="204"/>
      <c r="C8" s="201"/>
      <c r="D8" s="198"/>
    </row>
    <row r="9" spans="1:8" ht="45" customHeight="1" x14ac:dyDescent="0.25">
      <c r="A9" s="199" t="s">
        <v>25</v>
      </c>
      <c r="B9" s="202">
        <v>43118</v>
      </c>
      <c r="C9" s="199" t="s">
        <v>19</v>
      </c>
      <c r="D9" s="196" t="s">
        <v>32</v>
      </c>
    </row>
    <row r="10" spans="1:8" ht="45.75" customHeight="1" x14ac:dyDescent="0.25">
      <c r="A10" s="200"/>
      <c r="B10" s="203"/>
      <c r="C10" s="200"/>
      <c r="D10" s="197"/>
    </row>
    <row r="11" spans="1:8" ht="114.75" customHeight="1" thickBot="1" x14ac:dyDescent="0.3">
      <c r="A11" s="201"/>
      <c r="B11" s="204"/>
      <c r="C11" s="201"/>
      <c r="D11" s="198"/>
    </row>
    <row r="12" spans="1:8" ht="45" customHeight="1" x14ac:dyDescent="0.25">
      <c r="A12" s="199" t="s">
        <v>17</v>
      </c>
      <c r="B12" s="202">
        <v>43119</v>
      </c>
      <c r="C12" s="199" t="s">
        <v>18</v>
      </c>
      <c r="D12" s="196" t="s">
        <v>33</v>
      </c>
    </row>
    <row r="13" spans="1:8" ht="34.5" customHeight="1" x14ac:dyDescent="0.25">
      <c r="A13" s="200"/>
      <c r="B13" s="203"/>
      <c r="C13" s="200"/>
      <c r="D13" s="197"/>
    </row>
    <row r="14" spans="1:8" ht="123.75" customHeight="1" thickBot="1" x14ac:dyDescent="0.3">
      <c r="A14" s="201"/>
      <c r="B14" s="204"/>
      <c r="C14" s="201"/>
      <c r="D14" s="198"/>
    </row>
    <row r="15" spans="1:8" ht="150.75" customHeight="1" thickBot="1" x14ac:dyDescent="0.3">
      <c r="A15" s="5" t="s">
        <v>44</v>
      </c>
      <c r="B15" s="6">
        <v>43124</v>
      </c>
      <c r="C15" s="5" t="s">
        <v>26</v>
      </c>
      <c r="D15" s="18" t="s">
        <v>27</v>
      </c>
    </row>
    <row r="16" spans="1:8" ht="45" customHeight="1" x14ac:dyDescent="0.25">
      <c r="A16" s="199" t="s">
        <v>24</v>
      </c>
      <c r="B16" s="202">
        <v>43130</v>
      </c>
      <c r="C16" s="199" t="s">
        <v>19</v>
      </c>
      <c r="D16" s="196" t="s">
        <v>30</v>
      </c>
    </row>
    <row r="17" spans="1:8" ht="55.5" customHeight="1" x14ac:dyDescent="0.25">
      <c r="A17" s="200"/>
      <c r="B17" s="203"/>
      <c r="C17" s="200"/>
      <c r="D17" s="197"/>
    </row>
    <row r="18" spans="1:8" ht="33" customHeight="1" thickBot="1" x14ac:dyDescent="0.3">
      <c r="A18" s="201"/>
      <c r="B18" s="204"/>
      <c r="C18" s="201"/>
      <c r="D18" s="198"/>
    </row>
    <row r="19" spans="1:8" ht="45" customHeight="1" x14ac:dyDescent="0.25">
      <c r="A19" s="208" t="s">
        <v>22</v>
      </c>
      <c r="B19" s="202" t="s">
        <v>20</v>
      </c>
      <c r="C19" s="199" t="s">
        <v>21</v>
      </c>
      <c r="D19" s="196" t="s">
        <v>34</v>
      </c>
    </row>
    <row r="20" spans="1:8" ht="84.75" customHeight="1" x14ac:dyDescent="0.25">
      <c r="A20" s="200"/>
      <c r="B20" s="203"/>
      <c r="C20" s="200"/>
      <c r="D20" s="197"/>
    </row>
    <row r="21" spans="1:8" ht="83.25" customHeight="1" thickBot="1" x14ac:dyDescent="0.3">
      <c r="A21" s="201"/>
      <c r="B21" s="204"/>
      <c r="C21" s="201"/>
      <c r="D21" s="198"/>
    </row>
    <row r="22" spans="1:8" x14ac:dyDescent="0.25">
      <c r="H22" s="4"/>
    </row>
    <row r="23" spans="1:8" x14ac:dyDescent="0.25">
      <c r="H23" s="4"/>
    </row>
    <row r="24" spans="1:8" x14ac:dyDescent="0.25">
      <c r="H24" s="4"/>
    </row>
    <row r="25" spans="1:8" x14ac:dyDescent="0.25">
      <c r="H25" s="4"/>
    </row>
    <row r="26" spans="1:8" x14ac:dyDescent="0.25">
      <c r="H26" s="4"/>
    </row>
    <row r="27" spans="1:8" x14ac:dyDescent="0.25">
      <c r="H27" s="4"/>
    </row>
  </sheetData>
  <mergeCells count="22">
    <mergeCell ref="A16:A18"/>
    <mergeCell ref="B16:B18"/>
    <mergeCell ref="C16:C18"/>
    <mergeCell ref="D16:D18"/>
    <mergeCell ref="A19:A21"/>
    <mergeCell ref="B19:B21"/>
    <mergeCell ref="C19:C21"/>
    <mergeCell ref="D19:D21"/>
    <mergeCell ref="A1:D1"/>
    <mergeCell ref="A2:D2"/>
    <mergeCell ref="D9:D11"/>
    <mergeCell ref="A12:A14"/>
    <mergeCell ref="A9:A11"/>
    <mergeCell ref="B9:B11"/>
    <mergeCell ref="C9:C11"/>
    <mergeCell ref="B12:B14"/>
    <mergeCell ref="C12:C14"/>
    <mergeCell ref="D12:D14"/>
    <mergeCell ref="D6:D8"/>
    <mergeCell ref="A6:A8"/>
    <mergeCell ref="B6:B8"/>
    <mergeCell ref="C6:C8"/>
  </mergeCells>
  <pageMargins left="0.11811023622047245" right="0.11811023622047245" top="0.39370078740157483" bottom="0.11811023622047245" header="0.27559055118110237" footer="0.19685039370078741"/>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4"/>
  <sheetViews>
    <sheetView zoomScale="80" zoomScaleNormal="80" workbookViewId="0">
      <selection activeCell="G38" sqref="G38"/>
    </sheetView>
  </sheetViews>
  <sheetFormatPr baseColWidth="10" defaultRowHeight="15" x14ac:dyDescent="0.25"/>
  <cols>
    <col min="1" max="1" width="60.42578125" customWidth="1"/>
    <col min="2" max="2" width="25.5703125" customWidth="1"/>
  </cols>
  <sheetData>
    <row r="1" spans="1:2" ht="18.75" x14ac:dyDescent="0.3">
      <c r="A1" s="209" t="s">
        <v>6</v>
      </c>
      <c r="B1" s="209"/>
    </row>
    <row r="2" spans="1:2" ht="18.75" x14ac:dyDescent="0.3">
      <c r="A2" s="209" t="s">
        <v>7</v>
      </c>
      <c r="B2" s="209"/>
    </row>
    <row r="4" spans="1:2" x14ac:dyDescent="0.25">
      <c r="A4" s="210" t="s">
        <v>8</v>
      </c>
      <c r="B4" s="210"/>
    </row>
    <row r="5" spans="1:2" x14ac:dyDescent="0.25">
      <c r="A5" s="1" t="s">
        <v>23</v>
      </c>
    </row>
    <row r="6" spans="1:2" ht="5.25" customHeight="1" x14ac:dyDescent="0.25"/>
    <row r="7" spans="1:2" x14ac:dyDescent="0.25">
      <c r="A7" s="2" t="s">
        <v>9</v>
      </c>
      <c r="B7" s="2">
        <f>SUM(B9:B16)</f>
        <v>9</v>
      </c>
    </row>
    <row r="8" spans="1:2" ht="5.25" customHeight="1" x14ac:dyDescent="0.25"/>
    <row r="9" spans="1:2" ht="18.75" customHeight="1" x14ac:dyDescent="0.25">
      <c r="A9" s="3" t="s">
        <v>10</v>
      </c>
      <c r="B9" s="3">
        <v>1</v>
      </c>
    </row>
    <row r="10" spans="1:2" ht="18.75" customHeight="1" x14ac:dyDescent="0.25">
      <c r="A10" s="3" t="s">
        <v>11</v>
      </c>
      <c r="B10" s="3">
        <v>0</v>
      </c>
    </row>
    <row r="11" spans="1:2" ht="18.75" customHeight="1" x14ac:dyDescent="0.25">
      <c r="A11" s="3" t="s">
        <v>12</v>
      </c>
      <c r="B11" s="3">
        <v>3</v>
      </c>
    </row>
    <row r="12" spans="1:2" ht="18.75" customHeight="1" x14ac:dyDescent="0.25">
      <c r="A12" s="3" t="s">
        <v>5</v>
      </c>
      <c r="B12" s="3">
        <v>2</v>
      </c>
    </row>
    <row r="13" spans="1:2" ht="18.75" customHeight="1" x14ac:dyDescent="0.25">
      <c r="A13" s="3" t="s">
        <v>13</v>
      </c>
      <c r="B13" s="3">
        <v>1</v>
      </c>
    </row>
    <row r="14" spans="1:2" ht="18.75" customHeight="1" x14ac:dyDescent="0.25">
      <c r="A14" s="3" t="s">
        <v>14</v>
      </c>
      <c r="B14" s="3">
        <v>1</v>
      </c>
    </row>
    <row r="15" spans="1:2" ht="18.75" customHeight="1" x14ac:dyDescent="0.25">
      <c r="A15" s="3" t="s">
        <v>15</v>
      </c>
      <c r="B15" s="3">
        <v>1</v>
      </c>
    </row>
    <row r="16" spans="1:2" ht="18.75" customHeight="1" x14ac:dyDescent="0.25">
      <c r="A16" s="3" t="s">
        <v>4</v>
      </c>
      <c r="B16" s="3">
        <v>0</v>
      </c>
    </row>
    <row r="19" ht="15" customHeight="1" x14ac:dyDescent="0.25"/>
    <row r="36" spans="1:2" s="21" customFormat="1" ht="12" x14ac:dyDescent="0.2">
      <c r="A36" s="20" t="s">
        <v>35</v>
      </c>
    </row>
    <row r="37" spans="1:2" s="21" customFormat="1" ht="30" customHeight="1" x14ac:dyDescent="0.2">
      <c r="A37" s="211" t="s">
        <v>36</v>
      </c>
      <c r="B37" s="211"/>
    </row>
    <row r="38" spans="1:2" s="21" customFormat="1" ht="30" customHeight="1" x14ac:dyDescent="0.2">
      <c r="A38" s="211" t="s">
        <v>37</v>
      </c>
      <c r="B38" s="211"/>
    </row>
    <row r="39" spans="1:2" s="21" customFormat="1" ht="15.75" customHeight="1" x14ac:dyDescent="0.2">
      <c r="A39" s="211" t="s">
        <v>38</v>
      </c>
      <c r="B39" s="211"/>
    </row>
    <row r="40" spans="1:2" s="21" customFormat="1" ht="18" customHeight="1" x14ac:dyDescent="0.2">
      <c r="A40" s="211" t="s">
        <v>39</v>
      </c>
      <c r="B40" s="211"/>
    </row>
    <row r="41" spans="1:2" s="22" customFormat="1" ht="30" customHeight="1" x14ac:dyDescent="0.2">
      <c r="A41" s="211" t="s">
        <v>40</v>
      </c>
      <c r="B41" s="211"/>
    </row>
    <row r="42" spans="1:2" s="22" customFormat="1" ht="30" customHeight="1" x14ac:dyDescent="0.2">
      <c r="A42" s="211" t="s">
        <v>41</v>
      </c>
      <c r="B42" s="211"/>
    </row>
    <row r="43" spans="1:2" s="22" customFormat="1" ht="30" customHeight="1" x14ac:dyDescent="0.2">
      <c r="A43" s="211" t="s">
        <v>42</v>
      </c>
      <c r="B43" s="211"/>
    </row>
    <row r="44" spans="1:2" s="22" customFormat="1" ht="30" customHeight="1" x14ac:dyDescent="0.2">
      <c r="A44" s="211" t="s">
        <v>43</v>
      </c>
      <c r="B44" s="211"/>
    </row>
  </sheetData>
  <mergeCells count="11">
    <mergeCell ref="A44:B44"/>
    <mergeCell ref="A39:B39"/>
    <mergeCell ref="A40:B40"/>
    <mergeCell ref="A41:B41"/>
    <mergeCell ref="A42:B42"/>
    <mergeCell ref="A43:B43"/>
    <mergeCell ref="A1:B1"/>
    <mergeCell ref="A2:B2"/>
    <mergeCell ref="A4:B4"/>
    <mergeCell ref="A37:B37"/>
    <mergeCell ref="A38:B38"/>
  </mergeCells>
  <pageMargins left="0.42" right="0.26" top="0.41" bottom="0.28000000000000003" header="0.3" footer="0.14000000000000001"/>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5"/>
  <sheetViews>
    <sheetView topLeftCell="A32" zoomScale="115" zoomScaleNormal="115" workbookViewId="0">
      <selection activeCell="C41" sqref="C41"/>
    </sheetView>
  </sheetViews>
  <sheetFormatPr baseColWidth="10" defaultRowHeight="15.75" x14ac:dyDescent="0.25"/>
  <cols>
    <col min="1" max="1" width="25.140625" style="7" customWidth="1"/>
    <col min="2" max="2" width="10.42578125" style="7" customWidth="1"/>
    <col min="3" max="3" width="9.42578125" style="7" customWidth="1"/>
    <col min="4" max="4" width="11.85546875" style="7" customWidth="1"/>
    <col min="5" max="5" width="46.28515625" style="7" customWidth="1"/>
  </cols>
  <sheetData>
    <row r="1" spans="1:5" ht="64.5" customHeight="1" x14ac:dyDescent="0.25">
      <c r="A1" s="194"/>
      <c r="B1" s="194"/>
      <c r="C1" s="194"/>
      <c r="D1" s="194"/>
      <c r="E1" s="194"/>
    </row>
    <row r="2" spans="1:5" ht="57.75" customHeight="1" x14ac:dyDescent="0.25">
      <c r="A2" s="230" t="s">
        <v>91</v>
      </c>
      <c r="B2" s="230"/>
      <c r="C2" s="230"/>
      <c r="D2" s="230"/>
      <c r="E2" s="230"/>
    </row>
    <row r="3" spans="1:5" ht="6.75" customHeight="1" x14ac:dyDescent="0.25">
      <c r="E3" s="10"/>
    </row>
    <row r="4" spans="1:5" ht="15.75" customHeight="1" thickBot="1" x14ac:dyDescent="0.3">
      <c r="A4" s="8"/>
      <c r="B4" s="8"/>
      <c r="C4" s="8"/>
      <c r="D4" s="9"/>
      <c r="E4" s="10" t="s">
        <v>45</v>
      </c>
    </row>
    <row r="5" spans="1:5" ht="40.5" customHeight="1" thickBot="1" x14ac:dyDescent="0.3">
      <c r="A5" s="25" t="s">
        <v>0</v>
      </c>
      <c r="B5" s="26" t="s">
        <v>73</v>
      </c>
      <c r="C5" s="26" t="s">
        <v>1</v>
      </c>
      <c r="D5" s="27" t="s">
        <v>2</v>
      </c>
      <c r="E5" s="28" t="s">
        <v>3</v>
      </c>
    </row>
    <row r="6" spans="1:5" ht="15.75" customHeight="1" x14ac:dyDescent="0.25">
      <c r="A6" s="226" t="s">
        <v>93</v>
      </c>
      <c r="B6" s="226" t="s">
        <v>74</v>
      </c>
      <c r="C6" s="217">
        <v>43134</v>
      </c>
      <c r="D6" s="220" t="s">
        <v>68</v>
      </c>
      <c r="E6" s="227" t="s">
        <v>97</v>
      </c>
    </row>
    <row r="7" spans="1:5" ht="30" customHeight="1" x14ac:dyDescent="0.25">
      <c r="A7" s="231"/>
      <c r="B7" s="231"/>
      <c r="C7" s="218"/>
      <c r="D7" s="221"/>
      <c r="E7" s="228"/>
    </row>
    <row r="8" spans="1:5" ht="198.75" customHeight="1" thickBot="1" x14ac:dyDescent="0.3">
      <c r="A8" s="232"/>
      <c r="B8" s="232"/>
      <c r="C8" s="219"/>
      <c r="D8" s="222"/>
      <c r="E8" s="229"/>
    </row>
    <row r="9" spans="1:5" ht="15.75" customHeight="1" x14ac:dyDescent="0.25">
      <c r="A9" s="212" t="s">
        <v>106</v>
      </c>
      <c r="B9" s="212" t="s">
        <v>75</v>
      </c>
      <c r="C9" s="217">
        <v>43134</v>
      </c>
      <c r="D9" s="220" t="s">
        <v>71</v>
      </c>
      <c r="E9" s="227" t="s">
        <v>96</v>
      </c>
    </row>
    <row r="10" spans="1:5" ht="15" x14ac:dyDescent="0.25">
      <c r="A10" s="213"/>
      <c r="B10" s="213"/>
      <c r="C10" s="218"/>
      <c r="D10" s="221"/>
      <c r="E10" s="228"/>
    </row>
    <row r="11" spans="1:5" ht="124.5" customHeight="1" thickBot="1" x14ac:dyDescent="0.3">
      <c r="A11" s="214"/>
      <c r="B11" s="214"/>
      <c r="C11" s="219"/>
      <c r="D11" s="222"/>
      <c r="E11" s="229"/>
    </row>
    <row r="12" spans="1:5" ht="15" customHeight="1" x14ac:dyDescent="0.25">
      <c r="A12" s="212" t="s">
        <v>88</v>
      </c>
      <c r="B12" s="212" t="s">
        <v>76</v>
      </c>
      <c r="C12" s="217">
        <v>43142</v>
      </c>
      <c r="D12" s="220" t="s">
        <v>69</v>
      </c>
      <c r="E12" s="227" t="s">
        <v>107</v>
      </c>
    </row>
    <row r="13" spans="1:5" ht="33" customHeight="1" x14ac:dyDescent="0.25">
      <c r="A13" s="213"/>
      <c r="B13" s="213"/>
      <c r="C13" s="218"/>
      <c r="D13" s="221"/>
      <c r="E13" s="228"/>
    </row>
    <row r="14" spans="1:5" ht="72.75" customHeight="1" thickBot="1" x14ac:dyDescent="0.3">
      <c r="A14" s="214"/>
      <c r="B14" s="214"/>
      <c r="C14" s="219"/>
      <c r="D14" s="222"/>
      <c r="E14" s="229"/>
    </row>
    <row r="15" spans="1:5" ht="107.25" customHeight="1" thickBot="1" x14ac:dyDescent="0.3">
      <c r="A15" s="29" t="s">
        <v>72</v>
      </c>
      <c r="B15" s="32" t="s">
        <v>92</v>
      </c>
      <c r="C15" s="30">
        <v>43144</v>
      </c>
      <c r="D15" s="32" t="s">
        <v>70</v>
      </c>
      <c r="E15" s="31" t="s">
        <v>98</v>
      </c>
    </row>
    <row r="16" spans="1:5" ht="15.75" customHeight="1" x14ac:dyDescent="0.25">
      <c r="A16" s="212" t="s">
        <v>89</v>
      </c>
      <c r="B16" s="220" t="s">
        <v>92</v>
      </c>
      <c r="C16" s="217">
        <v>43145</v>
      </c>
      <c r="D16" s="220" t="s">
        <v>77</v>
      </c>
      <c r="E16" s="227" t="s">
        <v>105</v>
      </c>
    </row>
    <row r="17" spans="1:5" ht="15" x14ac:dyDescent="0.25">
      <c r="A17" s="213"/>
      <c r="B17" s="221"/>
      <c r="C17" s="218"/>
      <c r="D17" s="221"/>
      <c r="E17" s="228"/>
    </row>
    <row r="18" spans="1:5" ht="76.5" customHeight="1" thickBot="1" x14ac:dyDescent="0.3">
      <c r="A18" s="214"/>
      <c r="B18" s="222"/>
      <c r="C18" s="219"/>
      <c r="D18" s="222"/>
      <c r="E18" s="229"/>
    </row>
    <row r="19" spans="1:5" ht="15.75" customHeight="1" x14ac:dyDescent="0.25">
      <c r="A19" s="226" t="s">
        <v>80</v>
      </c>
      <c r="B19" s="226" t="s">
        <v>78</v>
      </c>
      <c r="C19" s="217">
        <v>43146</v>
      </c>
      <c r="D19" s="220" t="s">
        <v>21</v>
      </c>
      <c r="E19" s="227" t="s">
        <v>99</v>
      </c>
    </row>
    <row r="20" spans="1:5" ht="15" x14ac:dyDescent="0.25">
      <c r="A20" s="213"/>
      <c r="B20" s="215"/>
      <c r="C20" s="218"/>
      <c r="D20" s="221"/>
      <c r="E20" s="228"/>
    </row>
    <row r="21" spans="1:5" ht="49.5" customHeight="1" thickBot="1" x14ac:dyDescent="0.3">
      <c r="A21" s="214"/>
      <c r="B21" s="216"/>
      <c r="C21" s="219"/>
      <c r="D21" s="222"/>
      <c r="E21" s="229"/>
    </row>
    <row r="22" spans="1:5" ht="28.5" customHeight="1" x14ac:dyDescent="0.25">
      <c r="A22" s="226" t="s">
        <v>81</v>
      </c>
      <c r="B22" s="226" t="s">
        <v>79</v>
      </c>
      <c r="C22" s="217">
        <v>43146</v>
      </c>
      <c r="D22" s="220" t="s">
        <v>21</v>
      </c>
      <c r="E22" s="227" t="s">
        <v>100</v>
      </c>
    </row>
    <row r="23" spans="1:5" ht="15" x14ac:dyDescent="0.25">
      <c r="A23" s="213"/>
      <c r="B23" s="215"/>
      <c r="C23" s="218"/>
      <c r="D23" s="221"/>
      <c r="E23" s="228"/>
    </row>
    <row r="24" spans="1:5" ht="61.5" customHeight="1" thickBot="1" x14ac:dyDescent="0.3">
      <c r="A24" s="214"/>
      <c r="B24" s="216"/>
      <c r="C24" s="219"/>
      <c r="D24" s="222"/>
      <c r="E24" s="229"/>
    </row>
    <row r="25" spans="1:5" ht="15" x14ac:dyDescent="0.25">
      <c r="A25" s="212" t="s">
        <v>90</v>
      </c>
      <c r="B25" s="212" t="s">
        <v>82</v>
      </c>
      <c r="C25" s="217">
        <v>43150</v>
      </c>
      <c r="D25" s="220" t="s">
        <v>83</v>
      </c>
      <c r="E25" s="223" t="s">
        <v>108</v>
      </c>
    </row>
    <row r="26" spans="1:5" ht="15" x14ac:dyDescent="0.25">
      <c r="A26" s="213"/>
      <c r="B26" s="215"/>
      <c r="C26" s="218"/>
      <c r="D26" s="221"/>
      <c r="E26" s="224"/>
    </row>
    <row r="27" spans="1:5" ht="87.75" customHeight="1" thickBot="1" x14ac:dyDescent="0.3">
      <c r="A27" s="214"/>
      <c r="B27" s="216"/>
      <c r="C27" s="219"/>
      <c r="D27" s="222"/>
      <c r="E27" s="225"/>
    </row>
    <row r="28" spans="1:5" ht="27" customHeight="1" x14ac:dyDescent="0.25">
      <c r="A28" s="212" t="s">
        <v>103</v>
      </c>
      <c r="B28" s="226" t="s">
        <v>95</v>
      </c>
      <c r="C28" s="217">
        <v>43153</v>
      </c>
      <c r="D28" s="220" t="s">
        <v>21</v>
      </c>
      <c r="E28" s="234" t="s">
        <v>104</v>
      </c>
    </row>
    <row r="29" spans="1:5" ht="18.75" customHeight="1" x14ac:dyDescent="0.25">
      <c r="A29" s="213"/>
      <c r="B29" s="215"/>
      <c r="C29" s="218"/>
      <c r="D29" s="221"/>
      <c r="E29" s="235"/>
    </row>
    <row r="30" spans="1:5" ht="90.75" customHeight="1" thickBot="1" x14ac:dyDescent="0.3">
      <c r="A30" s="214"/>
      <c r="B30" s="216"/>
      <c r="C30" s="219"/>
      <c r="D30" s="222"/>
      <c r="E30" s="236"/>
    </row>
    <row r="31" spans="1:5" ht="2.25" hidden="1" customHeight="1" x14ac:dyDescent="0.25">
      <c r="A31" s="212" t="s">
        <v>86</v>
      </c>
      <c r="B31" s="212" t="s">
        <v>82</v>
      </c>
      <c r="C31" s="217">
        <v>43159</v>
      </c>
      <c r="D31" s="220" t="s">
        <v>85</v>
      </c>
      <c r="E31" s="237" t="s">
        <v>101</v>
      </c>
    </row>
    <row r="32" spans="1:5" ht="90" customHeight="1" thickBot="1" x14ac:dyDescent="0.3">
      <c r="A32" s="214"/>
      <c r="B32" s="214"/>
      <c r="C32" s="219"/>
      <c r="D32" s="222"/>
      <c r="E32" s="238"/>
    </row>
    <row r="33" spans="1:5" ht="15" x14ac:dyDescent="0.25">
      <c r="A33" s="233" t="s">
        <v>87</v>
      </c>
      <c r="B33" s="212" t="s">
        <v>84</v>
      </c>
      <c r="C33" s="217">
        <v>43159</v>
      </c>
      <c r="D33" s="220" t="s">
        <v>69</v>
      </c>
      <c r="E33" s="223" t="s">
        <v>102</v>
      </c>
    </row>
    <row r="34" spans="1:5" ht="15" x14ac:dyDescent="0.25">
      <c r="A34" s="213"/>
      <c r="B34" s="215"/>
      <c r="C34" s="218"/>
      <c r="D34" s="221"/>
      <c r="E34" s="224"/>
    </row>
    <row r="35" spans="1:5" ht="86.25" customHeight="1" thickBot="1" x14ac:dyDescent="0.3">
      <c r="A35" s="214"/>
      <c r="B35" s="216"/>
      <c r="C35" s="219"/>
      <c r="D35" s="222"/>
      <c r="E35" s="225"/>
    </row>
  </sheetData>
  <mergeCells count="52">
    <mergeCell ref="B28:B30"/>
    <mergeCell ref="C28:C30"/>
    <mergeCell ref="D28:D30"/>
    <mergeCell ref="E28:E30"/>
    <mergeCell ref="A31:A32"/>
    <mergeCell ref="B31:B32"/>
    <mergeCell ref="C31:C32"/>
    <mergeCell ref="D31:D32"/>
    <mergeCell ref="E31:E32"/>
    <mergeCell ref="A28:A30"/>
    <mergeCell ref="A33:A35"/>
    <mergeCell ref="B33:B35"/>
    <mergeCell ref="C33:C35"/>
    <mergeCell ref="D33:D35"/>
    <mergeCell ref="E33:E35"/>
    <mergeCell ref="A1:E1"/>
    <mergeCell ref="A2:E2"/>
    <mergeCell ref="A6:A8"/>
    <mergeCell ref="C6:C8"/>
    <mergeCell ref="D6:D8"/>
    <mergeCell ref="E6:E8"/>
    <mergeCell ref="B6:B8"/>
    <mergeCell ref="A9:A11"/>
    <mergeCell ref="C9:C11"/>
    <mergeCell ref="D9:D11"/>
    <mergeCell ref="E9:E11"/>
    <mergeCell ref="A12:A14"/>
    <mergeCell ref="C12:C14"/>
    <mergeCell ref="D12:D14"/>
    <mergeCell ref="E12:E14"/>
    <mergeCell ref="B9:B11"/>
    <mergeCell ref="B12:B14"/>
    <mergeCell ref="A16:A18"/>
    <mergeCell ref="C16:C18"/>
    <mergeCell ref="D16:D18"/>
    <mergeCell ref="E16:E18"/>
    <mergeCell ref="A19:A21"/>
    <mergeCell ref="C19:C21"/>
    <mergeCell ref="D19:D21"/>
    <mergeCell ref="E19:E21"/>
    <mergeCell ref="B16:B18"/>
    <mergeCell ref="B19:B21"/>
    <mergeCell ref="A22:A24"/>
    <mergeCell ref="B22:B24"/>
    <mergeCell ref="C22:C24"/>
    <mergeCell ref="D22:D24"/>
    <mergeCell ref="E22:E24"/>
    <mergeCell ref="A25:A27"/>
    <mergeCell ref="B25:B27"/>
    <mergeCell ref="C25:C27"/>
    <mergeCell ref="D25:D27"/>
    <mergeCell ref="E25:E27"/>
  </mergeCells>
  <pageMargins left="0.19685039370078741" right="0.15748031496062992" top="0.35433070866141736" bottom="0.35433070866141736" header="0.27559055118110237" footer="0.27559055118110237"/>
  <pageSetup orientation="portrait" r:id="rId1"/>
  <headerFooter>
    <oddFooter>&amp;L&amp;8Superintendencia de Vigilancia Privada&amp;CEstadisticas Febrero 2018&amp;R&amp;D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2"/>
  <sheetViews>
    <sheetView topLeftCell="A4" workbookViewId="0">
      <selection activeCell="A34" sqref="A34:E42"/>
    </sheetView>
  </sheetViews>
  <sheetFormatPr baseColWidth="10" defaultRowHeight="15" x14ac:dyDescent="0.25"/>
  <cols>
    <col min="1" max="1" width="32.5703125" customWidth="1"/>
    <col min="2" max="2" width="22.85546875" customWidth="1"/>
  </cols>
  <sheetData>
    <row r="1" spans="1:5" ht="18.75" x14ac:dyDescent="0.3">
      <c r="A1" s="209" t="s">
        <v>6</v>
      </c>
      <c r="B1" s="209"/>
      <c r="C1" s="209"/>
      <c r="D1" s="209"/>
      <c r="E1" s="209"/>
    </row>
    <row r="2" spans="1:5" ht="18.75" x14ac:dyDescent="0.3">
      <c r="A2" s="209" t="s">
        <v>7</v>
      </c>
      <c r="B2" s="209"/>
      <c r="C2" s="209"/>
      <c r="D2" s="209"/>
      <c r="E2" s="209"/>
    </row>
    <row r="4" spans="1:5" x14ac:dyDescent="0.25">
      <c r="A4" s="210" t="s">
        <v>8</v>
      </c>
      <c r="B4" s="210"/>
    </row>
    <row r="5" spans="1:5" x14ac:dyDescent="0.25">
      <c r="A5" s="1" t="s">
        <v>94</v>
      </c>
    </row>
    <row r="7" spans="1:5" x14ac:dyDescent="0.25">
      <c r="A7" s="19" t="s">
        <v>9</v>
      </c>
      <c r="C7" s="19">
        <f>SUM(C9:C16)</f>
        <v>19</v>
      </c>
    </row>
    <row r="9" spans="1:5" x14ac:dyDescent="0.25">
      <c r="A9" s="161" t="s">
        <v>10</v>
      </c>
      <c r="B9" s="163"/>
      <c r="C9" s="3">
        <v>6</v>
      </c>
    </row>
    <row r="10" spans="1:5" x14ac:dyDescent="0.25">
      <c r="A10" s="161" t="s">
        <v>11</v>
      </c>
      <c r="B10" s="163"/>
      <c r="C10" s="3">
        <v>1</v>
      </c>
    </row>
    <row r="11" spans="1:5" x14ac:dyDescent="0.25">
      <c r="A11" s="161" t="s">
        <v>12</v>
      </c>
      <c r="B11" s="163"/>
      <c r="C11" s="3">
        <v>2</v>
      </c>
    </row>
    <row r="12" spans="1:5" x14ac:dyDescent="0.25">
      <c r="A12" s="161" t="s">
        <v>5</v>
      </c>
      <c r="B12" s="163"/>
      <c r="C12" s="3">
        <v>8</v>
      </c>
    </row>
    <row r="13" spans="1:5" x14ac:dyDescent="0.25">
      <c r="A13" s="161" t="s">
        <v>13</v>
      </c>
      <c r="B13" s="163"/>
      <c r="C13" s="3">
        <v>1</v>
      </c>
    </row>
    <row r="14" spans="1:5" x14ac:dyDescent="0.25">
      <c r="A14" s="161" t="s">
        <v>14</v>
      </c>
      <c r="B14" s="163"/>
      <c r="C14" s="3">
        <v>0</v>
      </c>
    </row>
    <row r="15" spans="1:5" x14ac:dyDescent="0.25">
      <c r="A15" s="161" t="s">
        <v>15</v>
      </c>
      <c r="B15" s="163"/>
      <c r="C15" s="3">
        <v>1</v>
      </c>
    </row>
    <row r="16" spans="1:5" x14ac:dyDescent="0.25">
      <c r="A16" s="161" t="s">
        <v>4</v>
      </c>
      <c r="B16" s="163"/>
      <c r="C16" s="3">
        <v>0</v>
      </c>
    </row>
    <row r="33" spans="1:5" ht="44.25" customHeight="1" x14ac:dyDescent="0.25"/>
    <row r="34" spans="1:5" ht="15.75" thickBot="1" x14ac:dyDescent="0.3">
      <c r="A34" s="20" t="s">
        <v>35</v>
      </c>
      <c r="B34" s="21"/>
      <c r="C34" s="21"/>
    </row>
    <row r="35" spans="1:5" ht="22.5" customHeight="1" x14ac:dyDescent="0.25">
      <c r="A35" s="245" t="s">
        <v>46</v>
      </c>
      <c r="B35" s="246"/>
      <c r="C35" s="246"/>
      <c r="D35" s="246"/>
      <c r="E35" s="247"/>
    </row>
    <row r="36" spans="1:5" ht="27" customHeight="1" x14ac:dyDescent="0.25">
      <c r="A36" s="239" t="s">
        <v>47</v>
      </c>
      <c r="B36" s="240"/>
      <c r="C36" s="240"/>
      <c r="D36" s="240"/>
      <c r="E36" s="241"/>
    </row>
    <row r="37" spans="1:5" ht="21.75" customHeight="1" x14ac:dyDescent="0.25">
      <c r="A37" s="239" t="s">
        <v>48</v>
      </c>
      <c r="B37" s="240"/>
      <c r="C37" s="240"/>
      <c r="D37" s="240"/>
      <c r="E37" s="241"/>
    </row>
    <row r="38" spans="1:5" ht="24" customHeight="1" x14ac:dyDescent="0.25">
      <c r="A38" s="239" t="s">
        <v>49</v>
      </c>
      <c r="B38" s="240"/>
      <c r="C38" s="240"/>
      <c r="D38" s="240"/>
      <c r="E38" s="241"/>
    </row>
    <row r="39" spans="1:5" ht="24" customHeight="1" x14ac:dyDescent="0.25">
      <c r="A39" s="239" t="s">
        <v>50</v>
      </c>
      <c r="B39" s="240"/>
      <c r="C39" s="240"/>
      <c r="D39" s="240"/>
      <c r="E39" s="241"/>
    </row>
    <row r="40" spans="1:5" ht="20.25" customHeight="1" x14ac:dyDescent="0.25">
      <c r="A40" s="239" t="s">
        <v>51</v>
      </c>
      <c r="B40" s="240"/>
      <c r="C40" s="240"/>
      <c r="D40" s="240"/>
      <c r="E40" s="241"/>
    </row>
    <row r="41" spans="1:5" ht="18" customHeight="1" x14ac:dyDescent="0.25">
      <c r="A41" s="239" t="s">
        <v>52</v>
      </c>
      <c r="B41" s="240"/>
      <c r="C41" s="240"/>
      <c r="D41" s="240"/>
      <c r="E41" s="241"/>
    </row>
    <row r="42" spans="1:5" ht="27" customHeight="1" thickBot="1" x14ac:dyDescent="0.3">
      <c r="A42" s="242" t="s">
        <v>53</v>
      </c>
      <c r="B42" s="243"/>
      <c r="C42" s="243"/>
      <c r="D42" s="243"/>
      <c r="E42" s="244"/>
    </row>
  </sheetData>
  <mergeCells count="19">
    <mergeCell ref="A4:B4"/>
    <mergeCell ref="A2:E2"/>
    <mergeCell ref="A1:E1"/>
    <mergeCell ref="A37:E37"/>
    <mergeCell ref="A36:E36"/>
    <mergeCell ref="A35:E35"/>
    <mergeCell ref="A9:B9"/>
    <mergeCell ref="A10:B10"/>
    <mergeCell ref="A11:B11"/>
    <mergeCell ref="A12:B12"/>
    <mergeCell ref="A13:B13"/>
    <mergeCell ref="A14:B14"/>
    <mergeCell ref="A15:B15"/>
    <mergeCell ref="A16:B16"/>
    <mergeCell ref="A41:E41"/>
    <mergeCell ref="A42:E42"/>
    <mergeCell ref="A40:E40"/>
    <mergeCell ref="A39:E39"/>
    <mergeCell ref="A38:E38"/>
  </mergeCells>
  <pageMargins left="0.52" right="0.24" top="0.49" bottom="0.25" header="0.3" footer="0.16"/>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17"/>
  <sheetViews>
    <sheetView topLeftCell="A19" zoomScale="90" zoomScaleNormal="90" workbookViewId="0">
      <selection activeCell="A15" sqref="A15:E15"/>
    </sheetView>
  </sheetViews>
  <sheetFormatPr baseColWidth="10" defaultRowHeight="15.75" x14ac:dyDescent="0.25"/>
  <cols>
    <col min="1" max="1" width="25.140625" style="7" customWidth="1"/>
    <col min="2" max="2" width="12.7109375" style="7" customWidth="1"/>
    <col min="3" max="3" width="9.42578125" style="7" customWidth="1"/>
    <col min="4" max="4" width="11" style="7" customWidth="1"/>
    <col min="5" max="5" width="41.28515625" style="7" customWidth="1"/>
  </cols>
  <sheetData>
    <row r="2" spans="1:7" ht="38.25" customHeight="1" x14ac:dyDescent="0.25">
      <c r="A2" s="194"/>
      <c r="B2" s="194"/>
      <c r="C2" s="194"/>
      <c r="D2" s="194"/>
      <c r="E2" s="194"/>
    </row>
    <row r="3" spans="1:7" ht="79.5" customHeight="1" x14ac:dyDescent="0.25">
      <c r="A3" s="252" t="s">
        <v>115</v>
      </c>
      <c r="B3" s="252"/>
      <c r="C3" s="252"/>
      <c r="D3" s="252"/>
      <c r="E3" s="252"/>
      <c r="F3" s="38"/>
      <c r="G3" s="38"/>
    </row>
    <row r="4" spans="1:7" ht="21" customHeight="1" thickBot="1" x14ac:dyDescent="0.3">
      <c r="A4" s="37"/>
      <c r="B4" s="37"/>
      <c r="C4" s="37"/>
      <c r="D4" s="9"/>
      <c r="E4" s="10" t="s">
        <v>117</v>
      </c>
    </row>
    <row r="5" spans="1:7" ht="12" customHeight="1" thickBot="1" x14ac:dyDescent="0.3">
      <c r="A5" s="39" t="s">
        <v>0</v>
      </c>
      <c r="B5" s="40" t="s">
        <v>73</v>
      </c>
      <c r="C5" s="40" t="s">
        <v>1</v>
      </c>
      <c r="D5" s="41" t="s">
        <v>2</v>
      </c>
      <c r="E5" s="42" t="s">
        <v>3</v>
      </c>
    </row>
    <row r="6" spans="1:7" ht="15" x14ac:dyDescent="0.25">
      <c r="A6" s="237" t="s">
        <v>116</v>
      </c>
      <c r="B6" s="237" t="s">
        <v>109</v>
      </c>
      <c r="C6" s="249">
        <v>43168</v>
      </c>
      <c r="D6" s="237" t="s">
        <v>21</v>
      </c>
      <c r="E6" s="234" t="s">
        <v>118</v>
      </c>
    </row>
    <row r="7" spans="1:7" ht="15" x14ac:dyDescent="0.25">
      <c r="A7" s="248"/>
      <c r="B7" s="248"/>
      <c r="C7" s="250"/>
      <c r="D7" s="248"/>
      <c r="E7" s="235"/>
    </row>
    <row r="8" spans="1:7" ht="131.25" customHeight="1" thickBot="1" x14ac:dyDescent="0.3">
      <c r="A8" s="238"/>
      <c r="B8" s="238"/>
      <c r="C8" s="251"/>
      <c r="D8" s="238"/>
      <c r="E8" s="236"/>
    </row>
    <row r="9" spans="1:7" ht="15" x14ac:dyDescent="0.25">
      <c r="A9" s="237" t="s">
        <v>110</v>
      </c>
      <c r="B9" s="253" t="s">
        <v>92</v>
      </c>
      <c r="C9" s="256">
        <v>43174</v>
      </c>
      <c r="D9" s="253" t="s">
        <v>83</v>
      </c>
      <c r="E9" s="227" t="s">
        <v>119</v>
      </c>
    </row>
    <row r="10" spans="1:7" ht="15" x14ac:dyDescent="0.25">
      <c r="A10" s="248"/>
      <c r="B10" s="254"/>
      <c r="C10" s="257"/>
      <c r="D10" s="254"/>
      <c r="E10" s="228"/>
    </row>
    <row r="11" spans="1:7" ht="77.25" customHeight="1" thickBot="1" x14ac:dyDescent="0.3">
      <c r="A11" s="238"/>
      <c r="B11" s="255"/>
      <c r="C11" s="258"/>
      <c r="D11" s="255"/>
      <c r="E11" s="229"/>
    </row>
    <row r="12" spans="1:7" ht="15" x14ac:dyDescent="0.25">
      <c r="A12" s="237" t="s">
        <v>133</v>
      </c>
      <c r="B12" s="253" t="s">
        <v>111</v>
      </c>
      <c r="C12" s="256">
        <v>43176</v>
      </c>
      <c r="D12" s="253" t="s">
        <v>21</v>
      </c>
      <c r="E12" s="227" t="s">
        <v>134</v>
      </c>
    </row>
    <row r="13" spans="1:7" ht="15" x14ac:dyDescent="0.25">
      <c r="A13" s="248"/>
      <c r="B13" s="254"/>
      <c r="C13" s="257"/>
      <c r="D13" s="254"/>
      <c r="E13" s="228"/>
    </row>
    <row r="14" spans="1:7" ht="111" customHeight="1" thickBot="1" x14ac:dyDescent="0.3">
      <c r="A14" s="238"/>
      <c r="B14" s="255"/>
      <c r="C14" s="258"/>
      <c r="D14" s="255"/>
      <c r="E14" s="229"/>
    </row>
    <row r="15" spans="1:7" ht="181.5" customHeight="1" thickBot="1" x14ac:dyDescent="0.3">
      <c r="A15" s="44" t="s">
        <v>121</v>
      </c>
      <c r="B15" s="48" t="s">
        <v>122</v>
      </c>
      <c r="C15" s="49" t="s">
        <v>123</v>
      </c>
      <c r="D15" s="48" t="s">
        <v>21</v>
      </c>
      <c r="E15" s="43" t="s">
        <v>145</v>
      </c>
    </row>
    <row r="16" spans="1:7" ht="153" customHeight="1" thickBot="1" x14ac:dyDescent="0.3">
      <c r="A16" s="44" t="s">
        <v>135</v>
      </c>
      <c r="B16" s="48" t="s">
        <v>113</v>
      </c>
      <c r="C16" s="49">
        <v>43184</v>
      </c>
      <c r="D16" s="48" t="s">
        <v>114</v>
      </c>
      <c r="E16" s="43" t="s">
        <v>120</v>
      </c>
    </row>
    <row r="17" spans="1:5" ht="117.75" customHeight="1" thickBot="1" x14ac:dyDescent="0.3">
      <c r="A17" s="44" t="s">
        <v>132</v>
      </c>
      <c r="B17" s="48" t="s">
        <v>92</v>
      </c>
      <c r="C17" s="49">
        <v>43190</v>
      </c>
      <c r="D17" s="48" t="s">
        <v>83</v>
      </c>
      <c r="E17" s="43" t="s">
        <v>131</v>
      </c>
    </row>
  </sheetData>
  <mergeCells count="17">
    <mergeCell ref="A9:A11"/>
    <mergeCell ref="B9:B11"/>
    <mergeCell ref="C9:C11"/>
    <mergeCell ref="D9:D11"/>
    <mergeCell ref="E9:E11"/>
    <mergeCell ref="A12:A14"/>
    <mergeCell ref="B12:B14"/>
    <mergeCell ref="C12:C14"/>
    <mergeCell ref="D12:D14"/>
    <mergeCell ref="E12:E14"/>
    <mergeCell ref="A2:E2"/>
    <mergeCell ref="A6:A8"/>
    <mergeCell ref="B6:B8"/>
    <mergeCell ref="C6:C8"/>
    <mergeCell ref="D6:D8"/>
    <mergeCell ref="E6:E8"/>
    <mergeCell ref="A3:E3"/>
  </mergeCells>
  <pageMargins left="0.33" right="0.35433070866141736" top="0.31496062992125984" bottom="0.31496062992125984" header="0.23622047244094491" footer="0.19685039370078741"/>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1"/>
  <sheetViews>
    <sheetView topLeftCell="A22" zoomScale="96" zoomScaleNormal="96" workbookViewId="0">
      <selection activeCell="A40" sqref="A40:F40"/>
    </sheetView>
  </sheetViews>
  <sheetFormatPr baseColWidth="10" defaultRowHeight="15" x14ac:dyDescent="0.25"/>
  <cols>
    <col min="1" max="1" width="16.140625" customWidth="1"/>
    <col min="2" max="2" width="18" customWidth="1"/>
    <col min="3" max="3" width="14.5703125" customWidth="1"/>
    <col min="4" max="4" width="16.7109375" customWidth="1"/>
    <col min="5" max="5" width="11.28515625" customWidth="1"/>
  </cols>
  <sheetData>
    <row r="1" spans="1:5" ht="18.75" x14ac:dyDescent="0.3">
      <c r="A1" s="209" t="s">
        <v>6</v>
      </c>
      <c r="B1" s="209"/>
      <c r="C1" s="209"/>
      <c r="D1" s="209"/>
      <c r="E1" s="209"/>
    </row>
    <row r="2" spans="1:5" ht="18.75" x14ac:dyDescent="0.3">
      <c r="A2" s="209" t="s">
        <v>7</v>
      </c>
      <c r="B2" s="209"/>
      <c r="C2" s="209"/>
      <c r="D2" s="209"/>
      <c r="E2" s="209"/>
    </row>
    <row r="4" spans="1:5" x14ac:dyDescent="0.25">
      <c r="A4" s="210" t="s">
        <v>8</v>
      </c>
      <c r="B4" s="210"/>
    </row>
    <row r="5" spans="1:5" x14ac:dyDescent="0.25">
      <c r="A5" s="1" t="s">
        <v>112</v>
      </c>
    </row>
    <row r="7" spans="1:5" x14ac:dyDescent="0.25">
      <c r="A7" s="33" t="s">
        <v>129</v>
      </c>
      <c r="C7" s="36">
        <v>6</v>
      </c>
    </row>
    <row r="8" spans="1:5" x14ac:dyDescent="0.25">
      <c r="A8" s="45" t="s">
        <v>130</v>
      </c>
    </row>
    <row r="9" spans="1:5" x14ac:dyDescent="0.25">
      <c r="A9" s="161" t="s">
        <v>10</v>
      </c>
      <c r="B9" s="163"/>
      <c r="C9" s="3">
        <v>2</v>
      </c>
    </row>
    <row r="10" spans="1:5" x14ac:dyDescent="0.25">
      <c r="A10" s="161" t="s">
        <v>11</v>
      </c>
      <c r="B10" s="163"/>
      <c r="C10" s="3">
        <v>0</v>
      </c>
    </row>
    <row r="11" spans="1:5" x14ac:dyDescent="0.25">
      <c r="A11" s="161" t="s">
        <v>12</v>
      </c>
      <c r="B11" s="163"/>
      <c r="C11" s="3">
        <v>2</v>
      </c>
    </row>
    <row r="12" spans="1:5" x14ac:dyDescent="0.25">
      <c r="A12" s="161" t="s">
        <v>124</v>
      </c>
      <c r="B12" s="163"/>
      <c r="C12" s="3">
        <v>4</v>
      </c>
    </row>
    <row r="13" spans="1:5" x14ac:dyDescent="0.25">
      <c r="A13" s="161" t="s">
        <v>125</v>
      </c>
      <c r="B13" s="163"/>
      <c r="C13" s="3">
        <v>3</v>
      </c>
    </row>
    <row r="14" spans="1:5" x14ac:dyDescent="0.25">
      <c r="A14" s="161" t="s">
        <v>126</v>
      </c>
      <c r="B14" s="163"/>
      <c r="C14" s="3">
        <v>0</v>
      </c>
    </row>
    <row r="15" spans="1:5" x14ac:dyDescent="0.25">
      <c r="A15" s="161" t="s">
        <v>127</v>
      </c>
      <c r="B15" s="163"/>
      <c r="C15" s="3">
        <v>1</v>
      </c>
    </row>
    <row r="16" spans="1:5" x14ac:dyDescent="0.25">
      <c r="A16" s="161" t="s">
        <v>128</v>
      </c>
      <c r="B16" s="163"/>
      <c r="C16" s="3">
        <v>1</v>
      </c>
    </row>
    <row r="33" spans="1:6" ht="15.75" thickBot="1" x14ac:dyDescent="0.3">
      <c r="A33" s="20" t="s">
        <v>35</v>
      </c>
      <c r="B33" s="21"/>
      <c r="C33" s="21"/>
    </row>
    <row r="34" spans="1:6" ht="25.5" customHeight="1" x14ac:dyDescent="0.25">
      <c r="A34" s="265" t="s">
        <v>136</v>
      </c>
      <c r="B34" s="266"/>
      <c r="C34" s="266"/>
      <c r="D34" s="266"/>
      <c r="E34" s="266"/>
      <c r="F34" s="267"/>
    </row>
    <row r="35" spans="1:6" ht="25.5" customHeight="1" x14ac:dyDescent="0.25">
      <c r="A35" s="259" t="s">
        <v>137</v>
      </c>
      <c r="B35" s="260"/>
      <c r="C35" s="260"/>
      <c r="D35" s="260"/>
      <c r="E35" s="260"/>
      <c r="F35" s="261"/>
    </row>
    <row r="36" spans="1:6" ht="25.5" customHeight="1" x14ac:dyDescent="0.25">
      <c r="A36" s="259" t="s">
        <v>138</v>
      </c>
      <c r="B36" s="260"/>
      <c r="C36" s="260"/>
      <c r="D36" s="260"/>
      <c r="E36" s="260"/>
      <c r="F36" s="261"/>
    </row>
    <row r="37" spans="1:6" ht="25.5" customHeight="1" x14ac:dyDescent="0.25">
      <c r="A37" s="259" t="s">
        <v>139</v>
      </c>
      <c r="B37" s="260"/>
      <c r="C37" s="260"/>
      <c r="D37" s="260"/>
      <c r="E37" s="260"/>
      <c r="F37" s="261"/>
    </row>
    <row r="38" spans="1:6" ht="25.5" customHeight="1" x14ac:dyDescent="0.25">
      <c r="A38" s="259" t="s">
        <v>140</v>
      </c>
      <c r="B38" s="260"/>
      <c r="C38" s="260"/>
      <c r="D38" s="260"/>
      <c r="E38" s="260"/>
      <c r="F38" s="261"/>
    </row>
    <row r="39" spans="1:6" ht="25.5" customHeight="1" x14ac:dyDescent="0.25">
      <c r="A39" s="259" t="s">
        <v>141</v>
      </c>
      <c r="B39" s="260"/>
      <c r="C39" s="260"/>
      <c r="D39" s="260"/>
      <c r="E39" s="260"/>
      <c r="F39" s="261"/>
    </row>
    <row r="40" spans="1:6" ht="25.5" customHeight="1" x14ac:dyDescent="0.25">
      <c r="A40" s="259" t="s">
        <v>143</v>
      </c>
      <c r="B40" s="260"/>
      <c r="C40" s="260"/>
      <c r="D40" s="260"/>
      <c r="E40" s="260"/>
      <c r="F40" s="261"/>
    </row>
    <row r="41" spans="1:6" ht="25.5" customHeight="1" thickBot="1" x14ac:dyDescent="0.3">
      <c r="A41" s="262" t="s">
        <v>142</v>
      </c>
      <c r="B41" s="263"/>
      <c r="C41" s="263"/>
      <c r="D41" s="263"/>
      <c r="E41" s="263"/>
      <c r="F41" s="264"/>
    </row>
  </sheetData>
  <mergeCells count="19">
    <mergeCell ref="A16:B16"/>
    <mergeCell ref="A11:B11"/>
    <mergeCell ref="A12:B12"/>
    <mergeCell ref="A13:B13"/>
    <mergeCell ref="A14:B14"/>
    <mergeCell ref="A15:B15"/>
    <mergeCell ref="A1:E1"/>
    <mergeCell ref="A2:E2"/>
    <mergeCell ref="A4:B4"/>
    <mergeCell ref="A9:B9"/>
    <mergeCell ref="A10:B10"/>
    <mergeCell ref="A39:F39"/>
    <mergeCell ref="A40:F40"/>
    <mergeCell ref="A41:F41"/>
    <mergeCell ref="A34:F34"/>
    <mergeCell ref="A35:F35"/>
    <mergeCell ref="A36:F36"/>
    <mergeCell ref="A37:F37"/>
    <mergeCell ref="A38:F38"/>
  </mergeCells>
  <pageMargins left="0.56999999999999995" right="0.25" top="0.75" bottom="0.46" header="0.3" footer="0.2"/>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5:J26"/>
  <sheetViews>
    <sheetView topLeftCell="A31" zoomScale="110" zoomScaleNormal="110" workbookViewId="0">
      <selection activeCell="A12" sqref="A12:A14"/>
    </sheetView>
  </sheetViews>
  <sheetFormatPr baseColWidth="10" defaultRowHeight="15.75" x14ac:dyDescent="0.25"/>
  <cols>
    <col min="1" max="1" width="25" style="7" customWidth="1"/>
    <col min="2" max="2" width="11" style="7" customWidth="1"/>
    <col min="3" max="3" width="10.42578125" style="7" customWidth="1"/>
    <col min="4" max="4" width="10.5703125" style="7" customWidth="1"/>
    <col min="5" max="5" width="37.5703125" style="7" customWidth="1"/>
    <col min="6" max="6" width="26" customWidth="1"/>
  </cols>
  <sheetData>
    <row r="5" spans="1:10" ht="11.25" customHeight="1" x14ac:dyDescent="0.25">
      <c r="A5" s="194"/>
      <c r="B5" s="194"/>
      <c r="C5" s="194"/>
      <c r="D5" s="194"/>
      <c r="E5" s="194"/>
    </row>
    <row r="6" spans="1:10" ht="63" customHeight="1" x14ac:dyDescent="0.25">
      <c r="A6" s="252" t="s">
        <v>115</v>
      </c>
      <c r="B6" s="252"/>
      <c r="C6" s="252"/>
      <c r="D6" s="252"/>
      <c r="E6" s="252"/>
    </row>
    <row r="7" spans="1:10" ht="16.5" thickBot="1" x14ac:dyDescent="0.3">
      <c r="A7" s="37"/>
      <c r="B7" s="37"/>
      <c r="C7" s="37"/>
      <c r="D7" s="9"/>
      <c r="E7" s="10" t="s">
        <v>146</v>
      </c>
    </row>
    <row r="8" spans="1:10" ht="24.75" thickBot="1" x14ac:dyDescent="0.3">
      <c r="A8" s="39" t="s">
        <v>0</v>
      </c>
      <c r="B8" s="40" t="s">
        <v>73</v>
      </c>
      <c r="C8" s="40" t="s">
        <v>1</v>
      </c>
      <c r="D8" s="41" t="s">
        <v>2</v>
      </c>
      <c r="E8" s="42" t="s">
        <v>3</v>
      </c>
      <c r="F8" s="42" t="s">
        <v>259</v>
      </c>
    </row>
    <row r="9" spans="1:10" thickBot="1" x14ac:dyDescent="0.3">
      <c r="A9" s="272" t="s">
        <v>180</v>
      </c>
      <c r="B9" s="273" t="s">
        <v>92</v>
      </c>
      <c r="C9" s="274">
        <v>43196</v>
      </c>
      <c r="D9" s="272" t="s">
        <v>161</v>
      </c>
      <c r="E9" s="275" t="s">
        <v>162</v>
      </c>
      <c r="F9" s="268" t="s">
        <v>261</v>
      </c>
    </row>
    <row r="10" spans="1:10" thickBot="1" x14ac:dyDescent="0.3">
      <c r="A10" s="272"/>
      <c r="B10" s="273"/>
      <c r="C10" s="274"/>
      <c r="D10" s="272"/>
      <c r="E10" s="275"/>
      <c r="F10" s="269"/>
    </row>
    <row r="11" spans="1:10" ht="177" customHeight="1" thickBot="1" x14ac:dyDescent="0.3">
      <c r="A11" s="272"/>
      <c r="B11" s="273"/>
      <c r="C11" s="274"/>
      <c r="D11" s="272"/>
      <c r="E11" s="275"/>
      <c r="F11" s="270"/>
    </row>
    <row r="12" spans="1:10" thickBot="1" x14ac:dyDescent="0.3">
      <c r="A12" s="272" t="s">
        <v>190</v>
      </c>
      <c r="B12" s="273" t="s">
        <v>154</v>
      </c>
      <c r="C12" s="276">
        <v>43200</v>
      </c>
      <c r="D12" s="273" t="s">
        <v>21</v>
      </c>
      <c r="E12" s="277" t="s">
        <v>164</v>
      </c>
      <c r="F12" s="268" t="s">
        <v>262</v>
      </c>
    </row>
    <row r="13" spans="1:10" thickBot="1" x14ac:dyDescent="0.3">
      <c r="A13" s="272"/>
      <c r="B13" s="273"/>
      <c r="C13" s="276"/>
      <c r="D13" s="273"/>
      <c r="E13" s="277"/>
      <c r="F13" s="269"/>
    </row>
    <row r="14" spans="1:10" ht="119.25" customHeight="1" thickBot="1" x14ac:dyDescent="0.3">
      <c r="A14" s="272"/>
      <c r="B14" s="273"/>
      <c r="C14" s="276"/>
      <c r="D14" s="273"/>
      <c r="E14" s="277"/>
      <c r="F14" s="270"/>
      <c r="H14" t="s">
        <v>183</v>
      </c>
    </row>
    <row r="15" spans="1:10" ht="189" customHeight="1" thickBot="1" x14ac:dyDescent="0.3">
      <c r="A15" s="60" t="s">
        <v>184</v>
      </c>
      <c r="B15" s="61" t="s">
        <v>148</v>
      </c>
      <c r="C15" s="62">
        <v>43199</v>
      </c>
      <c r="D15" s="61" t="s">
        <v>149</v>
      </c>
      <c r="E15" s="76" t="s">
        <v>186</v>
      </c>
      <c r="F15" s="271"/>
      <c r="J15" t="s">
        <v>182</v>
      </c>
    </row>
    <row r="16" spans="1:10" s="59" customFormat="1" ht="152.25" customHeight="1" thickBot="1" x14ac:dyDescent="0.3">
      <c r="A16" s="60" t="s">
        <v>172</v>
      </c>
      <c r="B16" s="61" t="s">
        <v>150</v>
      </c>
      <c r="C16" s="62">
        <v>43201</v>
      </c>
      <c r="D16" s="61" t="s">
        <v>114</v>
      </c>
      <c r="E16" s="63" t="s">
        <v>169</v>
      </c>
      <c r="F16" s="271"/>
    </row>
    <row r="17" spans="1:6" s="59" customFormat="1" ht="162" customHeight="1" thickBot="1" x14ac:dyDescent="0.3">
      <c r="A17" s="60" t="s">
        <v>151</v>
      </c>
      <c r="B17" s="61" t="s">
        <v>122</v>
      </c>
      <c r="C17" s="62">
        <v>43205</v>
      </c>
      <c r="D17" s="61" t="s">
        <v>152</v>
      </c>
      <c r="E17" s="63" t="s">
        <v>188</v>
      </c>
      <c r="F17" s="271"/>
    </row>
    <row r="18" spans="1:6" s="59" customFormat="1" ht="144.75" customHeight="1" thickBot="1" x14ac:dyDescent="0.3">
      <c r="A18" s="60" t="s">
        <v>185</v>
      </c>
      <c r="B18" s="61" t="s">
        <v>153</v>
      </c>
      <c r="C18" s="62">
        <v>43205</v>
      </c>
      <c r="D18" s="61" t="s">
        <v>21</v>
      </c>
      <c r="E18" s="63" t="s">
        <v>181</v>
      </c>
      <c r="F18" s="271"/>
    </row>
    <row r="19" spans="1:6" s="59" customFormat="1" ht="150.75" customHeight="1" thickBot="1" x14ac:dyDescent="0.3">
      <c r="A19" s="60" t="s">
        <v>156</v>
      </c>
      <c r="B19" s="61" t="s">
        <v>155</v>
      </c>
      <c r="C19" s="62">
        <v>43210</v>
      </c>
      <c r="D19" s="61" t="s">
        <v>83</v>
      </c>
      <c r="E19" s="63" t="s">
        <v>170</v>
      </c>
      <c r="F19" s="271"/>
    </row>
    <row r="20" spans="1:6" s="59" customFormat="1" ht="126.75" customHeight="1" thickBot="1" x14ac:dyDescent="0.3">
      <c r="A20" s="60" t="s">
        <v>189</v>
      </c>
      <c r="B20" s="61" t="s">
        <v>175</v>
      </c>
      <c r="C20" s="62">
        <v>43213</v>
      </c>
      <c r="D20" s="61" t="s">
        <v>21</v>
      </c>
      <c r="E20" s="63" t="s">
        <v>187</v>
      </c>
      <c r="F20" s="271"/>
    </row>
    <row r="21" spans="1:6" s="59" customFormat="1" ht="150.75" customHeight="1" thickBot="1" x14ac:dyDescent="0.3">
      <c r="A21" s="60" t="s">
        <v>157</v>
      </c>
      <c r="B21" s="61" t="s">
        <v>158</v>
      </c>
      <c r="C21" s="62">
        <v>43214</v>
      </c>
      <c r="D21" s="61" t="s">
        <v>83</v>
      </c>
      <c r="E21" s="63" t="s">
        <v>165</v>
      </c>
      <c r="F21" s="77"/>
    </row>
    <row r="22" spans="1:6" s="59" customFormat="1" ht="171" customHeight="1" thickBot="1" x14ac:dyDescent="0.3">
      <c r="A22" s="60" t="s">
        <v>177</v>
      </c>
      <c r="B22" s="61" t="s">
        <v>176</v>
      </c>
      <c r="C22" s="62">
        <v>43214</v>
      </c>
      <c r="D22" s="61" t="s">
        <v>83</v>
      </c>
      <c r="E22" s="63" t="s">
        <v>178</v>
      </c>
      <c r="F22" s="77"/>
    </row>
    <row r="23" spans="1:6" s="59" customFormat="1" ht="140.25" customHeight="1" thickBot="1" x14ac:dyDescent="0.3">
      <c r="A23" s="60" t="s">
        <v>160</v>
      </c>
      <c r="B23" s="61" t="s">
        <v>159</v>
      </c>
      <c r="C23" s="62">
        <v>43215</v>
      </c>
      <c r="D23" s="61" t="s">
        <v>83</v>
      </c>
      <c r="E23" s="63" t="s">
        <v>163</v>
      </c>
      <c r="F23" s="77"/>
    </row>
    <row r="24" spans="1:6" s="59" customFormat="1" ht="140.25" customHeight="1" thickBot="1" x14ac:dyDescent="0.3">
      <c r="A24" s="60" t="s">
        <v>177</v>
      </c>
      <c r="B24" s="61" t="s">
        <v>176</v>
      </c>
      <c r="C24" s="62">
        <v>43216</v>
      </c>
      <c r="D24" s="61" t="s">
        <v>83</v>
      </c>
      <c r="E24" s="63" t="s">
        <v>179</v>
      </c>
      <c r="F24" s="77"/>
    </row>
    <row r="25" spans="1:6" s="59" customFormat="1" ht="178.5" customHeight="1" thickBot="1" x14ac:dyDescent="0.3">
      <c r="A25" s="60" t="s">
        <v>166</v>
      </c>
      <c r="B25" s="61" t="s">
        <v>167</v>
      </c>
      <c r="C25" s="62">
        <v>43217</v>
      </c>
      <c r="D25" s="61" t="s">
        <v>83</v>
      </c>
      <c r="E25" s="63" t="s">
        <v>168</v>
      </c>
      <c r="F25" s="77"/>
    </row>
    <row r="26" spans="1:6" s="59" customFormat="1" ht="261.75" customHeight="1" thickBot="1" x14ac:dyDescent="0.3">
      <c r="A26" s="60" t="s">
        <v>171</v>
      </c>
      <c r="B26" s="61" t="s">
        <v>173</v>
      </c>
      <c r="C26" s="62">
        <v>43220</v>
      </c>
      <c r="D26" s="61" t="s">
        <v>83</v>
      </c>
      <c r="E26" s="63" t="s">
        <v>174</v>
      </c>
      <c r="F26" s="77"/>
    </row>
  </sheetData>
  <mergeCells count="16">
    <mergeCell ref="F9:F11"/>
    <mergeCell ref="F12:F14"/>
    <mergeCell ref="F15:F17"/>
    <mergeCell ref="F18:F20"/>
    <mergeCell ref="A5:E5"/>
    <mergeCell ref="A6:E6"/>
    <mergeCell ref="A9:A11"/>
    <mergeCell ref="B9:B11"/>
    <mergeCell ref="C9:C11"/>
    <mergeCell ref="D9:D11"/>
    <mergeCell ref="E9:E11"/>
    <mergeCell ref="A12:A14"/>
    <mergeCell ref="B12:B14"/>
    <mergeCell ref="C12:C14"/>
    <mergeCell ref="D12:D14"/>
    <mergeCell ref="E12:E14"/>
  </mergeCells>
  <pageMargins left="0.39370078740157483" right="0.35433070866141736" top="0.47" bottom="0.7" header="0.19" footer="0.19685039370078741"/>
  <pageSetup paperSize="9" orientation="portrait" r:id="rId1"/>
  <headerFooter>
    <oddFooter>&amp;LSuperintendencia de Vigilancia y Seguridad Privada&amp;C&amp;D&amp;R&amp;N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18</vt:i4>
      </vt:variant>
    </vt:vector>
  </HeadingPairs>
  <TitlesOfParts>
    <vt:vector size="41" baseType="lpstr">
      <vt:lpstr>METRON</vt:lpstr>
      <vt:lpstr>YTD COMPARATIVO MENSUAL</vt:lpstr>
      <vt:lpstr>ENERO </vt:lpstr>
      <vt:lpstr>ENERO GRAFICO</vt:lpstr>
      <vt:lpstr>FEBRERO</vt:lpstr>
      <vt:lpstr>FEBRERO GRAFICO</vt:lpstr>
      <vt:lpstr>MARZO</vt:lpstr>
      <vt:lpstr>MARZO GRAFICO</vt:lpstr>
      <vt:lpstr>ABRIL</vt:lpstr>
      <vt:lpstr>ABRIL GRAFICO</vt:lpstr>
      <vt:lpstr>MAYO</vt:lpstr>
      <vt:lpstr>MAYO GRAFICO</vt:lpstr>
      <vt:lpstr>JUNIO</vt:lpstr>
      <vt:lpstr>JUNIO GRAFICO</vt:lpstr>
      <vt:lpstr>JULIO </vt:lpstr>
      <vt:lpstr>Hoja1</vt:lpstr>
      <vt:lpstr>JULIO GRAFICO</vt:lpstr>
      <vt:lpstr>AGOSTO</vt:lpstr>
      <vt:lpstr>AGOSTO GRAFICO</vt:lpstr>
      <vt:lpstr>SEPTIEMBRE </vt:lpstr>
      <vt:lpstr>SEPTIEMBRE GRAFICO</vt:lpstr>
      <vt:lpstr>OCTUBRE</vt:lpstr>
      <vt:lpstr>OCTUBRE GRAFICO</vt:lpstr>
      <vt:lpstr>ABRIL!Área_de_impresión</vt:lpstr>
      <vt:lpstr>AGOSTO!Área_de_impresión</vt:lpstr>
      <vt:lpstr>'JULIO '!Área_de_impresión</vt:lpstr>
      <vt:lpstr>JUNIO!Área_de_impresión</vt:lpstr>
      <vt:lpstr>OCTUBRE!Área_de_impresión</vt:lpstr>
      <vt:lpstr>'SEPTIEMBRE '!Área_de_impresión</vt:lpstr>
      <vt:lpstr>'YTD COMPARATIVO MENSUAL'!Área_de_impresión</vt:lpstr>
      <vt:lpstr>'ENERO '!Print_Area</vt:lpstr>
      <vt:lpstr>'ENERO '!Print_Titles</vt:lpstr>
      <vt:lpstr>ABRIL!Títulos_a_imprimir</vt:lpstr>
      <vt:lpstr>AGOSTO!Títulos_a_imprimir</vt:lpstr>
      <vt:lpstr>FEBRERO!Títulos_a_imprimir</vt:lpstr>
      <vt:lpstr>'JULIO '!Títulos_a_imprimir</vt:lpstr>
      <vt:lpstr>JUNIO!Títulos_a_imprimir</vt:lpstr>
      <vt:lpstr>MARZO!Títulos_a_imprimir</vt:lpstr>
      <vt:lpstr>MAYO!Títulos_a_imprimir</vt:lpstr>
      <vt:lpstr>OCTUBRE!Títulos_a_imprimir</vt:lpstr>
      <vt:lpstr>'SEPTIEMBRE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Rafel Melo Almonte</dc:creator>
  <cp:lastModifiedBy>JOAN BRETON</cp:lastModifiedBy>
  <cp:lastPrinted>2018-11-02T14:58:47Z</cp:lastPrinted>
  <dcterms:created xsi:type="dcterms:W3CDTF">2017-12-07T19:34:39Z</dcterms:created>
  <dcterms:modified xsi:type="dcterms:W3CDTF">2018-12-19T15:02:01Z</dcterms:modified>
</cp:coreProperties>
</file>